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45" windowHeight="7680"/>
  </bookViews>
  <sheets>
    <sheet name="APDISCOMS-Availabilities" sheetId="1" r:id="rId1"/>
  </sheets>
  <definedNames>
    <definedName name="_xlnm.Print_Area" localSheetId="0">'APDISCOMS-Availabilities'!$A$1:$S$46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7" i="1"/>
  <c r="V44"/>
  <c r="AG44" s="1"/>
  <c r="W44"/>
  <c r="X44"/>
  <c r="Y44"/>
  <c r="Z44"/>
  <c r="AA44"/>
  <c r="AB44"/>
  <c r="AC44"/>
  <c r="AD44"/>
  <c r="AE44"/>
  <c r="AF44"/>
  <c r="U44"/>
  <c r="U30"/>
  <c r="V30"/>
  <c r="AG30" s="1"/>
  <c r="W30"/>
  <c r="X30"/>
  <c r="Y30"/>
  <c r="Z30"/>
  <c r="AA30"/>
  <c r="AB30"/>
  <c r="AC30"/>
  <c r="AD30"/>
  <c r="AE30"/>
  <c r="AF30"/>
  <c r="U31"/>
  <c r="V31"/>
  <c r="AG31" s="1"/>
  <c r="W31"/>
  <c r="X31"/>
  <c r="Y31"/>
  <c r="Z31"/>
  <c r="AA31"/>
  <c r="AB31"/>
  <c r="AC31"/>
  <c r="AD31"/>
  <c r="AE31"/>
  <c r="AF31"/>
  <c r="U32"/>
  <c r="V32"/>
  <c r="AG32" s="1"/>
  <c r="W32"/>
  <c r="X32"/>
  <c r="Y32"/>
  <c r="Z32"/>
  <c r="AA32"/>
  <c r="AB32"/>
  <c r="AC32"/>
  <c r="AD32"/>
  <c r="AE32"/>
  <c r="AF32"/>
  <c r="U33"/>
  <c r="V33"/>
  <c r="AG33" s="1"/>
  <c r="W33"/>
  <c r="X33"/>
  <c r="Y33"/>
  <c r="Z33"/>
  <c r="AA33"/>
  <c r="AB33"/>
  <c r="AC33"/>
  <c r="AD33"/>
  <c r="AE33"/>
  <c r="AF33"/>
  <c r="U34"/>
  <c r="V34"/>
  <c r="AG34" s="1"/>
  <c r="W34"/>
  <c r="X34"/>
  <c r="Y34"/>
  <c r="Z34"/>
  <c r="AA34"/>
  <c r="AB34"/>
  <c r="AC34"/>
  <c r="AD34"/>
  <c r="AE34"/>
  <c r="AF34"/>
  <c r="U35"/>
  <c r="V35"/>
  <c r="W35"/>
  <c r="X35"/>
  <c r="Y35"/>
  <c r="Z35"/>
  <c r="AA35"/>
  <c r="AB35"/>
  <c r="AC35"/>
  <c r="AD35"/>
  <c r="AE35"/>
  <c r="AF35"/>
  <c r="U36"/>
  <c r="V36"/>
  <c r="AG36" s="1"/>
  <c r="W36"/>
  <c r="X36"/>
  <c r="Y36"/>
  <c r="Z36"/>
  <c r="AA36"/>
  <c r="AB36"/>
  <c r="AC36"/>
  <c r="AD36"/>
  <c r="AE36"/>
  <c r="AF36"/>
  <c r="U37"/>
  <c r="V37"/>
  <c r="AG37" s="1"/>
  <c r="W37"/>
  <c r="X37"/>
  <c r="Y37"/>
  <c r="Z37"/>
  <c r="AA37"/>
  <c r="AB37"/>
  <c r="AC37"/>
  <c r="AD37"/>
  <c r="AE37"/>
  <c r="AF37"/>
  <c r="U38"/>
  <c r="V38"/>
  <c r="AG38" s="1"/>
  <c r="W38"/>
  <c r="X38"/>
  <c r="Y38"/>
  <c r="Z38"/>
  <c r="AA38"/>
  <c r="AB38"/>
  <c r="AC38"/>
  <c r="AD38"/>
  <c r="AE38"/>
  <c r="AF38"/>
  <c r="U39"/>
  <c r="V39"/>
  <c r="AG39" s="1"/>
  <c r="W39"/>
  <c r="X39"/>
  <c r="Y39"/>
  <c r="Z39"/>
  <c r="AA39"/>
  <c r="AB39"/>
  <c r="AC39"/>
  <c r="AD39"/>
  <c r="AE39"/>
  <c r="AF39"/>
  <c r="U40"/>
  <c r="V40"/>
  <c r="AG40" s="1"/>
  <c r="W40"/>
  <c r="X40"/>
  <c r="Y40"/>
  <c r="Z40"/>
  <c r="AA40"/>
  <c r="AB40"/>
  <c r="AC40"/>
  <c r="AD40"/>
  <c r="AE40"/>
  <c r="AF40"/>
  <c r="U41"/>
  <c r="V41"/>
  <c r="W41"/>
  <c r="X41"/>
  <c r="Y41"/>
  <c r="Z41"/>
  <c r="AA41"/>
  <c r="AB41"/>
  <c r="AC41"/>
  <c r="AD41"/>
  <c r="AE41"/>
  <c r="AF41"/>
  <c r="U42"/>
  <c r="V42"/>
  <c r="AG42" s="1"/>
  <c r="W42"/>
  <c r="X42"/>
  <c r="Y42"/>
  <c r="Z42"/>
  <c r="AA42"/>
  <c r="AB42"/>
  <c r="AC42"/>
  <c r="AD42"/>
  <c r="AE42"/>
  <c r="AF42"/>
  <c r="V29"/>
  <c r="W29"/>
  <c r="X29"/>
  <c r="Y29"/>
  <c r="Z29"/>
  <c r="AA29"/>
  <c r="AB29"/>
  <c r="AC29"/>
  <c r="AD29"/>
  <c r="AE29"/>
  <c r="AF29"/>
  <c r="U29"/>
  <c r="U27"/>
  <c r="V27"/>
  <c r="AG27" s="1"/>
  <c r="W27"/>
  <c r="X27"/>
  <c r="Y27"/>
  <c r="Z27"/>
  <c r="AA27"/>
  <c r="AB27"/>
  <c r="AC27"/>
  <c r="AD27"/>
  <c r="AE27"/>
  <c r="AF27"/>
  <c r="V26"/>
  <c r="W26"/>
  <c r="AG26" s="1"/>
  <c r="X26"/>
  <c r="Y26"/>
  <c r="Z26"/>
  <c r="AA26"/>
  <c r="AB26"/>
  <c r="AC26"/>
  <c r="AD26"/>
  <c r="AE26"/>
  <c r="AF26"/>
  <c r="U26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8"/>
  <c r="AG29"/>
  <c r="AG35"/>
  <c r="AG41"/>
  <c r="AG43"/>
  <c r="AG45"/>
  <c r="AG46"/>
  <c r="AG7"/>
  <c r="V14"/>
  <c r="W14"/>
  <c r="X14"/>
  <c r="Y14"/>
  <c r="Z14"/>
  <c r="AA14"/>
  <c r="AB14"/>
  <c r="AC14"/>
  <c r="AD14"/>
  <c r="AE14"/>
  <c r="AF14"/>
  <c r="V15"/>
  <c r="W15"/>
  <c r="X15"/>
  <c r="Y15"/>
  <c r="Z15"/>
  <c r="AA15"/>
  <c r="AB15"/>
  <c r="AC15"/>
  <c r="AD15"/>
  <c r="AE15"/>
  <c r="AF15"/>
  <c r="V16"/>
  <c r="W16"/>
  <c r="X16"/>
  <c r="Y16"/>
  <c r="Z16"/>
  <c r="AA16"/>
  <c r="AB16"/>
  <c r="AC16"/>
  <c r="AD16"/>
  <c r="AE16"/>
  <c r="AF16"/>
  <c r="V17"/>
  <c r="W17"/>
  <c r="X17"/>
  <c r="Y17"/>
  <c r="Z17"/>
  <c r="AA17"/>
  <c r="AB17"/>
  <c r="AC17"/>
  <c r="AD17"/>
  <c r="AE17"/>
  <c r="AF17"/>
  <c r="V18"/>
  <c r="W18"/>
  <c r="X18"/>
  <c r="Y18"/>
  <c r="Z18"/>
  <c r="AA18"/>
  <c r="AB18"/>
  <c r="AC18"/>
  <c r="AD18"/>
  <c r="AE18"/>
  <c r="AF18"/>
  <c r="V19"/>
  <c r="W19"/>
  <c r="X19"/>
  <c r="Y19"/>
  <c r="Z19"/>
  <c r="AA19"/>
  <c r="AB19"/>
  <c r="AC19"/>
  <c r="AD19"/>
  <c r="AE19"/>
  <c r="AF19"/>
  <c r="V20"/>
  <c r="W20"/>
  <c r="X20"/>
  <c r="Y20"/>
  <c r="Z20"/>
  <c r="AA20"/>
  <c r="AB20"/>
  <c r="AC20"/>
  <c r="AD20"/>
  <c r="AE20"/>
  <c r="AF20"/>
  <c r="V21"/>
  <c r="W21"/>
  <c r="X21"/>
  <c r="Y21"/>
  <c r="Z21"/>
  <c r="AA21"/>
  <c r="AB21"/>
  <c r="AC21"/>
  <c r="AD21"/>
  <c r="AE21"/>
  <c r="AF21"/>
  <c r="V22"/>
  <c r="W22"/>
  <c r="X22"/>
  <c r="Y22"/>
  <c r="Z22"/>
  <c r="AA22"/>
  <c r="AB22"/>
  <c r="AC22"/>
  <c r="AD22"/>
  <c r="AE22"/>
  <c r="AF22"/>
  <c r="V23"/>
  <c r="W23"/>
  <c r="X23"/>
  <c r="Y23"/>
  <c r="Z23"/>
  <c r="AA23"/>
  <c r="AB23"/>
  <c r="AC23"/>
  <c r="AD23"/>
  <c r="AE23"/>
  <c r="AF23"/>
  <c r="U15"/>
  <c r="U16"/>
  <c r="U17"/>
  <c r="U18"/>
  <c r="U19"/>
  <c r="U20"/>
  <c r="U21"/>
  <c r="U22"/>
  <c r="U23"/>
  <c r="U14"/>
  <c r="U8"/>
  <c r="V8"/>
  <c r="W8"/>
  <c r="X8"/>
  <c r="Y8"/>
  <c r="Z8"/>
  <c r="AA8"/>
  <c r="AB8"/>
  <c r="AC8"/>
  <c r="AD8"/>
  <c r="AE8"/>
  <c r="AF8"/>
  <c r="U9"/>
  <c r="V9"/>
  <c r="W9"/>
  <c r="X9"/>
  <c r="Y9"/>
  <c r="Z9"/>
  <c r="AA9"/>
  <c r="AB9"/>
  <c r="AC9"/>
  <c r="AD9"/>
  <c r="AE9"/>
  <c r="AF9"/>
  <c r="U10"/>
  <c r="V10"/>
  <c r="W10"/>
  <c r="X10"/>
  <c r="Y10"/>
  <c r="Z10"/>
  <c r="AA10"/>
  <c r="AB10"/>
  <c r="AC10"/>
  <c r="AD10"/>
  <c r="AE10"/>
  <c r="AF10"/>
  <c r="U11"/>
  <c r="V11"/>
  <c r="W11"/>
  <c r="X11"/>
  <c r="Y11"/>
  <c r="Z11"/>
  <c r="AA11"/>
  <c r="AB11"/>
  <c r="AC11"/>
  <c r="AD11"/>
  <c r="AE11"/>
  <c r="AF11"/>
  <c r="U12"/>
  <c r="V12"/>
  <c r="W12"/>
  <c r="X12"/>
  <c r="Y12"/>
  <c r="Z12"/>
  <c r="AA12"/>
  <c r="AB12"/>
  <c r="AC12"/>
  <c r="AD12"/>
  <c r="AE12"/>
  <c r="AF12"/>
  <c r="V7"/>
  <c r="W7"/>
  <c r="X7"/>
  <c r="Y7"/>
  <c r="Z7"/>
  <c r="AA7"/>
  <c r="AB7"/>
  <c r="AC7"/>
  <c r="AD7"/>
  <c r="AE7"/>
  <c r="AF7"/>
  <c r="U7"/>
  <c r="R45" l="1"/>
  <c r="Q45"/>
  <c r="P45"/>
  <c r="O45"/>
  <c r="N45"/>
  <c r="M45"/>
  <c r="L45"/>
  <c r="K45"/>
  <c r="J45"/>
  <c r="I45"/>
  <c r="H45"/>
  <c r="G45"/>
  <c r="S44"/>
  <c r="S45" s="1"/>
  <c r="R43"/>
  <c r="Q43"/>
  <c r="P43"/>
  <c r="O43"/>
  <c r="N43"/>
  <c r="M43"/>
  <c r="L43"/>
  <c r="K43"/>
  <c r="J43"/>
  <c r="I43"/>
  <c r="H43"/>
  <c r="G43"/>
  <c r="S42"/>
  <c r="S41"/>
  <c r="S40"/>
  <c r="S39"/>
  <c r="S38"/>
  <c r="S37"/>
  <c r="S36"/>
  <c r="S35"/>
  <c r="S34"/>
  <c r="S33"/>
  <c r="S32"/>
  <c r="S31"/>
  <c r="S30"/>
  <c r="S29"/>
  <c r="R28"/>
  <c r="Q28"/>
  <c r="P28"/>
  <c r="O28"/>
  <c r="N28"/>
  <c r="M28"/>
  <c r="L28"/>
  <c r="K28"/>
  <c r="J28"/>
  <c r="I28"/>
  <c r="H28"/>
  <c r="G28"/>
  <c r="S27"/>
  <c r="S26"/>
  <c r="R24"/>
  <c r="Q24"/>
  <c r="P24"/>
  <c r="O24"/>
  <c r="N24"/>
  <c r="M24"/>
  <c r="L24"/>
  <c r="K24"/>
  <c r="J24"/>
  <c r="I24"/>
  <c r="H24"/>
  <c r="G24"/>
  <c r="S23"/>
  <c r="S22"/>
  <c r="S21"/>
  <c r="S20"/>
  <c r="S19"/>
  <c r="S18"/>
  <c r="S17"/>
  <c r="S16"/>
  <c r="S15"/>
  <c r="S14"/>
  <c r="R13"/>
  <c r="Q13"/>
  <c r="P13"/>
  <c r="O13"/>
  <c r="N13"/>
  <c r="M13"/>
  <c r="L13"/>
  <c r="K13"/>
  <c r="J13"/>
  <c r="I13"/>
  <c r="H13"/>
  <c r="G13"/>
  <c r="S12"/>
  <c r="S11"/>
  <c r="S10"/>
  <c r="S9"/>
  <c r="S8"/>
  <c r="S7"/>
  <c r="S24" l="1"/>
  <c r="I25"/>
  <c r="M25"/>
  <c r="Q25"/>
  <c r="H25"/>
  <c r="L25"/>
  <c r="P25"/>
  <c r="J25"/>
  <c r="N25"/>
  <c r="R25"/>
  <c r="S43"/>
  <c r="S13"/>
  <c r="G25"/>
  <c r="K25"/>
  <c r="O25"/>
  <c r="S28"/>
  <c r="S25" l="1"/>
</calcChain>
</file>

<file path=xl/sharedStrings.xml><?xml version="1.0" encoding="utf-8"?>
<sst xmlns="http://schemas.openxmlformats.org/spreadsheetml/2006/main" count="77" uniqueCount="64">
  <si>
    <t>Year (2021-22)</t>
  </si>
  <si>
    <t>Generating Station</t>
  </si>
  <si>
    <t>PAF (%)</t>
  </si>
  <si>
    <t>%AP SHARE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</si>
  <si>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</si>
  <si>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</si>
  <si>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</si>
  <si>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</si>
  <si>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</si>
  <si>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</si>
  <si>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</si>
  <si>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</si>
  <si>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</si>
  <si>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</si>
  <si>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</si>
  <si>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</si>
  <si>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Net Energy Availability 
 (MU)</t>
  </si>
  <si>
    <t>Apgenco-Thermal</t>
  </si>
  <si>
    <t>Dr. NTTPS</t>
  </si>
  <si>
    <t>Dr. NTTPS-IV</t>
  </si>
  <si>
    <t>RTPP Stage-I</t>
  </si>
  <si>
    <t>RTPP Stage-II</t>
  </si>
  <si>
    <t>RTPP Stage-III</t>
  </si>
  <si>
    <t>RTPP Stage-IV</t>
  </si>
  <si>
    <t>Genco-Thermal Total</t>
  </si>
  <si>
    <t>Srisailam RCPH</t>
  </si>
  <si>
    <t>NSRCPH</t>
  </si>
  <si>
    <t>NSTPDC PH</t>
  </si>
  <si>
    <t>Upper Sileru</t>
  </si>
  <si>
    <t>Lower Sileru</t>
  </si>
  <si>
    <t>Donkarayi</t>
  </si>
  <si>
    <t>PABM</t>
  </si>
  <si>
    <t>Minihydel(Chettipet)</t>
  </si>
  <si>
    <t>Machkund AP Share</t>
  </si>
  <si>
    <t>TB Dam AP Share</t>
  </si>
  <si>
    <t>Genco Hydel Total</t>
  </si>
  <si>
    <t>APGENCO-TOTAL</t>
  </si>
  <si>
    <t>APPDCL Stage-I</t>
  </si>
  <si>
    <t>Godavari Gas Power Plant</t>
  </si>
  <si>
    <t>Joint Sector-TOTAL</t>
  </si>
  <si>
    <t>NTPC(SR) Ramagundam I &amp; II</t>
  </si>
  <si>
    <t>NTPC(SR) Simhadri Stage-I</t>
  </si>
  <si>
    <t>NTPC(SR) Simhadri Stage-II</t>
  </si>
  <si>
    <t>NTPC(SR) Talcher Stage-II</t>
  </si>
  <si>
    <t>NTPC(SR) Ramagundam III</t>
  </si>
  <si>
    <t>NTPC Kudgi Stage-I</t>
  </si>
  <si>
    <t>NTECL Valluru</t>
  </si>
  <si>
    <t>NLC Stage-I</t>
  </si>
  <si>
    <t>NLC Stage-II</t>
  </si>
  <si>
    <t>NPC(MAPS)</t>
  </si>
  <si>
    <t>NPC(KAIGA unit I,II,III,IV)</t>
  </si>
  <si>
    <t>NTPL(NLC TamilNadu)</t>
  </si>
  <si>
    <t>NLC NNTPS</t>
  </si>
  <si>
    <t>JNNSM Ph-1 Thermal</t>
  </si>
  <si>
    <t>CGS TOTAL</t>
  </si>
  <si>
    <t>Thermal Powertech Corporation</t>
  </si>
  <si>
    <t>IPP TOTAL</t>
  </si>
  <si>
    <t>* APGENCO/APPDCL thermal availabilities are at Generator end. APGENCO hydel stations energies are as per Actual Dispatches. All the Hydel Stations achieved more than target avalibility (i.e., &gt;85%) for Fy 2021-22.</t>
  </si>
  <si>
    <t>EX-Bus</t>
  </si>
  <si>
    <t>Installed capacity (MW)</t>
  </si>
  <si>
    <t>AP share (MW)</t>
  </si>
  <si>
    <t>Auxiliary consumption (%)</t>
  </si>
  <si>
    <t>APDISCOMs - Month wise Energy Availability</t>
  </si>
  <si>
    <t>ANNEXURE-IV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</si>
</sst>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  <scheme val="min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b/>
      <u/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rgb="FF000000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2"/>
      <color rgb="FF00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G990"/>
  <sheetViews>
    <sheetView tabSelected="1" view="pageBreakPreview" zoomScaleSheetLayoutView="100" workbookViewId="0">
      <selection activeCell="F5" sqref="F5"/>
    </sheetView>
  </sheetViews>
  <sheetFormatPr defaultColWidth="12.5703125" defaultRowHeight="15.75" customHeight="1"/>
  <cols>
    <col min="1" max="1" width="30" style="24" bestFit="1" customWidth="1"/>
    <col min="2" max="2" width="9.42578125" style="8" bestFit="1" customWidth="1"/>
    <col min="3" max="3" width="8" style="8" bestFit="1" customWidth="1"/>
    <col min="4" max="4" width="8.28515625" style="8" customWidth="1"/>
    <col min="5" max="5" width="8.7109375" style="8" customWidth="1"/>
    <col min="6" max="6" width="9.28515625" style="8" customWidth="1"/>
    <col min="7" max="11" width="7.5703125" style="8" bestFit="1" customWidth="1"/>
    <col min="12" max="12" width="11" style="8" customWidth="1"/>
    <col min="13" max="13" width="8.140625" style="8" bestFit="1" customWidth="1"/>
    <col min="14" max="15" width="10.28515625" style="8" bestFit="1" customWidth="1"/>
    <col min="16" max="16" width="8.28515625" style="8" bestFit="1" customWidth="1"/>
    <col min="17" max="17" width="9.140625" style="8" bestFit="1" customWidth="1"/>
    <col min="18" max="18" width="7.5703125" style="8" bestFit="1" customWidth="1"/>
    <col min="19" max="19" width="12" style="8" bestFit="1" customWidth="1"/>
    <col min="20" max="16384" width="12.5703125" style="8"/>
  </cols>
  <sheetData>
    <row r="1" spans="1:33" ht="21.75" customHeight="1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33" ht="15.75" customHeight="1">
      <c r="A2" s="28" t="s">
        <v>62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33" ht="12.7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7"/>
      <c r="U3" s="7"/>
      <c r="V3" s="7"/>
      <c r="W3" s="7"/>
    </row>
    <row r="4" spans="1:33" s="1" customFormat="1" ht="12.75">
      <c r="A4" s="3"/>
      <c r="B4" s="4"/>
      <c r="C4" s="4"/>
      <c r="D4" s="4"/>
      <c r="E4" s="4"/>
      <c r="F4" s="4"/>
      <c r="G4" s="30"/>
      <c r="H4" s="31"/>
      <c r="I4" s="31"/>
      <c r="J4" s="31"/>
      <c r="K4" s="31"/>
      <c r="L4" s="31"/>
      <c r="M4" s="31"/>
      <c r="N4" s="31"/>
      <c r="O4" s="31"/>
      <c r="P4" s="31"/>
      <c r="Q4" s="31"/>
      <c r="R4" s="2"/>
      <c r="S4" s="2"/>
      <c r="T4" s="2"/>
      <c r="U4" s="2"/>
      <c r="V4" s="2"/>
      <c r="W4" s="2"/>
    </row>
    <row r="5" spans="1:33" s="1" customFormat="1" ht="38.25">
      <c r="A5" s="5" t="s">
        <v>1</v>
      </c>
      <c r="B5" s="6" t="s">
        <v>59</v>
      </c>
      <c r="C5" s="6" t="s">
        <v>2</v>
      </c>
      <c r="D5" s="6" t="s">
        <v>60</v>
      </c>
      <c r="E5" s="6" t="s">
        <v>3</v>
      </c>
      <c r="F5" s="6" t="s">
        <v>61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  <c r="P5" s="6" t="s">
        <v>13</v>
      </c>
      <c r="Q5" s="6" t="s">
        <v>14</v>
      </c>
      <c r="R5" s="6" t="s">
        <v>15</v>
      </c>
      <c r="S5" s="6" t="s">
        <v>16</v>
      </c>
      <c r="T5" s="2"/>
      <c r="U5" s="6" t="s">
        <v>4</v>
      </c>
      <c r="V5" s="6" t="s">
        <v>5</v>
      </c>
      <c r="W5" s="6" t="s">
        <v>6</v>
      </c>
      <c r="X5" s="6" t="s">
        <v>7</v>
      </c>
      <c r="Y5" s="6" t="s">
        <v>8</v>
      </c>
      <c r="Z5" s="6" t="s">
        <v>9</v>
      </c>
      <c r="AA5" s="6" t="s">
        <v>10</v>
      </c>
      <c r="AB5" s="6" t="s">
        <v>11</v>
      </c>
      <c r="AC5" s="6" t="s">
        <v>12</v>
      </c>
      <c r="AD5" s="6" t="s">
        <v>13</v>
      </c>
      <c r="AE5" s="6" t="s">
        <v>14</v>
      </c>
      <c r="AF5" s="6" t="s">
        <v>15</v>
      </c>
      <c r="AG5" s="6" t="s">
        <v>16</v>
      </c>
    </row>
    <row r="6" spans="1:33" ht="15.95" customHeight="1">
      <c r="A6" s="9" t="s">
        <v>17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0" t="s">
        <v>58</v>
      </c>
      <c r="N6" s="21"/>
      <c r="O6" s="21"/>
      <c r="P6" s="21"/>
      <c r="Q6" s="21"/>
      <c r="R6" s="21"/>
      <c r="S6" s="22"/>
      <c r="T6" s="7"/>
      <c r="U6" s="7"/>
      <c r="V6" s="7"/>
      <c r="W6" s="7"/>
    </row>
    <row r="7" spans="1:33" ht="15.95" customHeight="1">
      <c r="A7" s="11" t="s">
        <v>18</v>
      </c>
      <c r="B7" s="12">
        <v>1260</v>
      </c>
      <c r="C7" s="12">
        <v>79.23</v>
      </c>
      <c r="D7" s="12">
        <v>1260</v>
      </c>
      <c r="E7" s="13">
        <v>1</v>
      </c>
      <c r="F7" s="14">
        <v>0.09</v>
      </c>
      <c r="G7" s="15">
        <v>732.08</v>
      </c>
      <c r="H7" s="15">
        <v>733.43</v>
      </c>
      <c r="I7" s="15">
        <v>711.9</v>
      </c>
      <c r="J7" s="15">
        <v>733.23</v>
      </c>
      <c r="K7" s="15">
        <v>609.80999999999995</v>
      </c>
      <c r="L7" s="15">
        <v>518.26</v>
      </c>
      <c r="M7" s="15">
        <v>590.87</v>
      </c>
      <c r="N7" s="15">
        <v>634.09</v>
      </c>
      <c r="O7" s="15">
        <v>645.47</v>
      </c>
      <c r="P7" s="15">
        <v>684.57</v>
      </c>
      <c r="Q7" s="15">
        <v>638.04</v>
      </c>
      <c r="R7" s="15">
        <v>726.61</v>
      </c>
      <c r="S7" s="16">
        <f t="shared" ref="S7:S12" si="0">SUM(G7:R7)</f>
        <v>7958.36</v>
      </c>
      <c r="T7" s="7"/>
      <c r="U7" s="26">
        <f>G7*23.34%</f>
        <v>170.86747200000002</v>
      </c>
      <c r="V7" s="26">
        <f t="shared" ref="V7:AF7" si="1">H7*23.34%</f>
        <v>171.18256199999999</v>
      </c>
      <c r="W7" s="26">
        <f t="shared" si="1"/>
        <v>166.15745999999999</v>
      </c>
      <c r="X7" s="26">
        <f t="shared" si="1"/>
        <v>171.13588200000001</v>
      </c>
      <c r="Y7" s="26">
        <f t="shared" si="1"/>
        <v>142.32965399999998</v>
      </c>
      <c r="Z7" s="26">
        <f t="shared" si="1"/>
        <v>120.961884</v>
      </c>
      <c r="AA7" s="26">
        <f t="shared" si="1"/>
        <v>137.90905799999999</v>
      </c>
      <c r="AB7" s="26">
        <f t="shared" si="1"/>
        <v>147.99660600000001</v>
      </c>
      <c r="AC7" s="26">
        <f t="shared" si="1"/>
        <v>150.65269800000002</v>
      </c>
      <c r="AD7" s="26">
        <f t="shared" si="1"/>
        <v>159.778638</v>
      </c>
      <c r="AE7" s="26">
        <f t="shared" si="1"/>
        <v>148.91853599999999</v>
      </c>
      <c r="AF7" s="26">
        <f t="shared" si="1"/>
        <v>169.59077400000001</v>
      </c>
      <c r="AG7" s="27">
        <f>SUM(U7:AF7)</f>
        <v>1857.4812239999999</v>
      </c>
    </row>
    <row r="8" spans="1:33" ht="15.95" customHeight="1">
      <c r="A8" s="11" t="s">
        <v>19</v>
      </c>
      <c r="B8" s="12">
        <v>500</v>
      </c>
      <c r="C8" s="12">
        <v>77.63</v>
      </c>
      <c r="D8" s="12">
        <v>500</v>
      </c>
      <c r="E8" s="13">
        <v>1</v>
      </c>
      <c r="F8" s="14">
        <v>7.4999999999999997E-2</v>
      </c>
      <c r="G8" s="15">
        <v>283.08999999999997</v>
      </c>
      <c r="H8" s="15">
        <v>299.08</v>
      </c>
      <c r="I8" s="15">
        <v>308.04000000000002</v>
      </c>
      <c r="J8" s="15">
        <v>317.97000000000003</v>
      </c>
      <c r="K8" s="15">
        <v>263.87</v>
      </c>
      <c r="L8" s="15">
        <v>295.98</v>
      </c>
      <c r="M8" s="15">
        <v>302.45</v>
      </c>
      <c r="N8" s="15">
        <v>253.96</v>
      </c>
      <c r="O8" s="15">
        <v>67.58</v>
      </c>
      <c r="P8" s="15">
        <v>147.02000000000001</v>
      </c>
      <c r="Q8" s="15">
        <v>269.44</v>
      </c>
      <c r="R8" s="15">
        <v>336.74</v>
      </c>
      <c r="S8" s="16">
        <f t="shared" si="0"/>
        <v>3145.2200000000003</v>
      </c>
      <c r="T8" s="7"/>
      <c r="U8" s="26">
        <f t="shared" ref="U8:U23" si="2">G8*23.34%</f>
        <v>66.073205999999999</v>
      </c>
      <c r="V8" s="26">
        <f t="shared" ref="V8:V12" si="3">H8*23.34%</f>
        <v>69.805272000000002</v>
      </c>
      <c r="W8" s="26">
        <f t="shared" ref="W8:W12" si="4">I8*23.34%</f>
        <v>71.896535999999998</v>
      </c>
      <c r="X8" s="26">
        <f t="shared" ref="X8:X12" si="5">J8*23.34%</f>
        <v>74.21419800000001</v>
      </c>
      <c r="Y8" s="26">
        <f t="shared" ref="Y8:Y12" si="6">K8*23.34%</f>
        <v>61.587257999999999</v>
      </c>
      <c r="Z8" s="26">
        <f t="shared" ref="Z8:Z12" si="7">L8*23.34%</f>
        <v>69.081732000000002</v>
      </c>
      <c r="AA8" s="26">
        <f t="shared" ref="AA8:AA12" si="8">M8*23.34%</f>
        <v>70.591830000000002</v>
      </c>
      <c r="AB8" s="26">
        <f t="shared" ref="AB8:AB12" si="9">N8*23.34%</f>
        <v>59.274264000000002</v>
      </c>
      <c r="AC8" s="26">
        <f t="shared" ref="AC8:AC12" si="10">O8*23.34%</f>
        <v>15.773171999999999</v>
      </c>
      <c r="AD8" s="26">
        <f t="shared" ref="AD8:AD12" si="11">P8*23.34%</f>
        <v>34.314468000000005</v>
      </c>
      <c r="AE8" s="26">
        <f t="shared" ref="AE8:AE12" si="12">Q8*23.34%</f>
        <v>62.887295999999999</v>
      </c>
      <c r="AF8" s="26">
        <f t="shared" ref="AF8:AF12" si="13">R8*23.34%</f>
        <v>78.595116000000004</v>
      </c>
      <c r="AG8" s="27">
        <f t="shared" ref="AG8:AG46" si="14">SUM(U8:AF8)</f>
        <v>734.09434800000008</v>
      </c>
    </row>
    <row r="9" spans="1:33" ht="15.95" customHeight="1">
      <c r="A9" s="11" t="s">
        <v>20</v>
      </c>
      <c r="B9" s="12">
        <v>420</v>
      </c>
      <c r="C9" s="12">
        <v>58.02</v>
      </c>
      <c r="D9" s="12">
        <v>420</v>
      </c>
      <c r="E9" s="13">
        <v>1</v>
      </c>
      <c r="F9" s="14">
        <v>0.09</v>
      </c>
      <c r="G9" s="15">
        <v>133.82</v>
      </c>
      <c r="H9" s="15">
        <v>249.93</v>
      </c>
      <c r="I9" s="15">
        <v>263.39</v>
      </c>
      <c r="J9" s="15">
        <v>126.22</v>
      </c>
      <c r="K9" s="15">
        <v>44.73</v>
      </c>
      <c r="L9" s="15">
        <v>128.6</v>
      </c>
      <c r="M9" s="15">
        <v>124.96</v>
      </c>
      <c r="N9" s="15">
        <v>108.37</v>
      </c>
      <c r="O9" s="15">
        <v>187.85</v>
      </c>
      <c r="P9" s="15">
        <v>157.87</v>
      </c>
      <c r="Q9" s="15">
        <v>195.43</v>
      </c>
      <c r="R9" s="15">
        <v>221.41</v>
      </c>
      <c r="S9" s="16">
        <f t="shared" si="0"/>
        <v>1942.58</v>
      </c>
      <c r="T9" s="7"/>
      <c r="U9" s="26">
        <f t="shared" si="2"/>
        <v>31.233587999999997</v>
      </c>
      <c r="V9" s="26">
        <f t="shared" si="3"/>
        <v>58.333662000000004</v>
      </c>
      <c r="W9" s="26">
        <f t="shared" si="4"/>
        <v>61.475225999999999</v>
      </c>
      <c r="X9" s="26">
        <f t="shared" si="5"/>
        <v>29.459747999999998</v>
      </c>
      <c r="Y9" s="26">
        <f t="shared" si="6"/>
        <v>10.439981999999999</v>
      </c>
      <c r="Z9" s="26">
        <f t="shared" si="7"/>
        <v>30.015239999999999</v>
      </c>
      <c r="AA9" s="26">
        <f t="shared" si="8"/>
        <v>29.165664</v>
      </c>
      <c r="AB9" s="26">
        <f t="shared" si="9"/>
        <v>25.293558000000001</v>
      </c>
      <c r="AC9" s="26">
        <f t="shared" si="10"/>
        <v>43.844189999999998</v>
      </c>
      <c r="AD9" s="26">
        <f t="shared" si="11"/>
        <v>36.846857999999997</v>
      </c>
      <c r="AE9" s="26">
        <f t="shared" si="12"/>
        <v>45.613362000000002</v>
      </c>
      <c r="AF9" s="26">
        <f t="shared" si="13"/>
        <v>51.677093999999997</v>
      </c>
      <c r="AG9" s="27">
        <f t="shared" si="14"/>
        <v>453.39817199999999</v>
      </c>
    </row>
    <row r="10" spans="1:33" ht="15.95" customHeight="1">
      <c r="A10" s="11" t="s">
        <v>21</v>
      </c>
      <c r="B10" s="12">
        <v>420</v>
      </c>
      <c r="C10" s="12">
        <v>69.459999999999994</v>
      </c>
      <c r="D10" s="12">
        <v>420</v>
      </c>
      <c r="E10" s="13">
        <v>1</v>
      </c>
      <c r="F10" s="14">
        <v>0.09</v>
      </c>
      <c r="G10" s="15">
        <v>275.02</v>
      </c>
      <c r="H10" s="15">
        <v>267.39</v>
      </c>
      <c r="I10" s="15">
        <v>272.20999999999998</v>
      </c>
      <c r="J10" s="15">
        <v>266.62</v>
      </c>
      <c r="K10" s="15">
        <v>205.35</v>
      </c>
      <c r="L10" s="15">
        <v>172.29</v>
      </c>
      <c r="M10" s="15">
        <v>187.6</v>
      </c>
      <c r="N10" s="15">
        <v>185.92</v>
      </c>
      <c r="O10" s="15">
        <v>134.54</v>
      </c>
      <c r="P10" s="15">
        <v>94.38</v>
      </c>
      <c r="Q10" s="15">
        <v>127.21</v>
      </c>
      <c r="R10" s="15">
        <v>136.84</v>
      </c>
      <c r="S10" s="16">
        <f t="shared" si="0"/>
        <v>2325.37</v>
      </c>
      <c r="T10" s="7"/>
      <c r="U10" s="26">
        <f t="shared" si="2"/>
        <v>64.189667999999998</v>
      </c>
      <c r="V10" s="26">
        <f t="shared" si="3"/>
        <v>62.408825999999998</v>
      </c>
      <c r="W10" s="26">
        <f t="shared" si="4"/>
        <v>63.533813999999992</v>
      </c>
      <c r="X10" s="26">
        <f t="shared" si="5"/>
        <v>62.229107999999997</v>
      </c>
      <c r="Y10" s="26">
        <f t="shared" si="6"/>
        <v>47.928689999999996</v>
      </c>
      <c r="Z10" s="26">
        <f t="shared" si="7"/>
        <v>40.212485999999998</v>
      </c>
      <c r="AA10" s="26">
        <f t="shared" si="8"/>
        <v>43.78584</v>
      </c>
      <c r="AB10" s="26">
        <f t="shared" si="9"/>
        <v>43.393727999999996</v>
      </c>
      <c r="AC10" s="26">
        <f t="shared" si="10"/>
        <v>31.401635999999996</v>
      </c>
      <c r="AD10" s="26">
        <f t="shared" si="11"/>
        <v>22.028291999999997</v>
      </c>
      <c r="AE10" s="26">
        <f t="shared" si="12"/>
        <v>29.690814</v>
      </c>
      <c r="AF10" s="26">
        <f t="shared" si="13"/>
        <v>31.938455999999999</v>
      </c>
      <c r="AG10" s="27">
        <f t="shared" si="14"/>
        <v>542.74135799999999</v>
      </c>
    </row>
    <row r="11" spans="1:33" ht="15.95" customHeight="1">
      <c r="A11" s="11" t="s">
        <v>22</v>
      </c>
      <c r="B11" s="12">
        <v>210</v>
      </c>
      <c r="C11" s="12">
        <v>71.12</v>
      </c>
      <c r="D11" s="12">
        <v>210</v>
      </c>
      <c r="E11" s="13">
        <v>1</v>
      </c>
      <c r="F11" s="14">
        <v>0.09</v>
      </c>
      <c r="G11" s="15">
        <v>100.19</v>
      </c>
      <c r="H11" s="15">
        <v>110.07</v>
      </c>
      <c r="I11" s="15">
        <v>131.11000000000001</v>
      </c>
      <c r="J11" s="15">
        <v>126.36</v>
      </c>
      <c r="K11" s="15">
        <v>116.66</v>
      </c>
      <c r="L11" s="15">
        <v>4.6900000000000004</v>
      </c>
      <c r="M11" s="15">
        <v>86.26</v>
      </c>
      <c r="N11" s="15">
        <v>89.51</v>
      </c>
      <c r="O11" s="15">
        <v>86.86</v>
      </c>
      <c r="P11" s="15">
        <v>99.74</v>
      </c>
      <c r="Q11" s="15">
        <v>119.35</v>
      </c>
      <c r="R11" s="15">
        <v>119.72</v>
      </c>
      <c r="S11" s="16">
        <f t="shared" si="0"/>
        <v>1190.52</v>
      </c>
      <c r="T11" s="7"/>
      <c r="U11" s="26">
        <f t="shared" si="2"/>
        <v>23.384346000000001</v>
      </c>
      <c r="V11" s="26">
        <f t="shared" si="3"/>
        <v>25.690337999999997</v>
      </c>
      <c r="W11" s="26">
        <f t="shared" si="4"/>
        <v>30.601074000000004</v>
      </c>
      <c r="X11" s="26">
        <f t="shared" si="5"/>
        <v>29.492424</v>
      </c>
      <c r="Y11" s="26">
        <f t="shared" si="6"/>
        <v>27.228444</v>
      </c>
      <c r="Z11" s="26">
        <f t="shared" si="7"/>
        <v>1.094646</v>
      </c>
      <c r="AA11" s="26">
        <f t="shared" si="8"/>
        <v>20.133084</v>
      </c>
      <c r="AB11" s="26">
        <f t="shared" si="9"/>
        <v>20.891634</v>
      </c>
      <c r="AC11" s="26">
        <f t="shared" si="10"/>
        <v>20.273123999999999</v>
      </c>
      <c r="AD11" s="26">
        <f t="shared" si="11"/>
        <v>23.279315999999998</v>
      </c>
      <c r="AE11" s="26">
        <f t="shared" si="12"/>
        <v>27.856289999999998</v>
      </c>
      <c r="AF11" s="26">
        <f t="shared" si="13"/>
        <v>27.942647999999998</v>
      </c>
      <c r="AG11" s="27">
        <f t="shared" si="14"/>
        <v>277.867368</v>
      </c>
    </row>
    <row r="12" spans="1:33" ht="15.95" customHeight="1">
      <c r="A12" s="11" t="s">
        <v>23</v>
      </c>
      <c r="B12" s="12">
        <v>600</v>
      </c>
      <c r="C12" s="12">
        <v>67.56</v>
      </c>
      <c r="D12" s="12">
        <v>600</v>
      </c>
      <c r="E12" s="13">
        <v>1</v>
      </c>
      <c r="F12" s="14">
        <v>5.7500000000000002E-2</v>
      </c>
      <c r="G12" s="15">
        <v>242</v>
      </c>
      <c r="H12" s="15">
        <v>363.26</v>
      </c>
      <c r="I12" s="15">
        <v>354.97</v>
      </c>
      <c r="J12" s="15">
        <v>335.45</v>
      </c>
      <c r="K12" s="15">
        <v>299.95999999999998</v>
      </c>
      <c r="L12" s="15">
        <v>190.35</v>
      </c>
      <c r="M12" s="15">
        <v>92.96</v>
      </c>
      <c r="N12" s="15">
        <v>342.21</v>
      </c>
      <c r="O12" s="15">
        <v>291.77</v>
      </c>
      <c r="P12" s="15">
        <v>272.38</v>
      </c>
      <c r="Q12" s="15">
        <v>260.94</v>
      </c>
      <c r="R12" s="15">
        <v>300.47000000000003</v>
      </c>
      <c r="S12" s="16">
        <f t="shared" si="0"/>
        <v>3346.7200000000003</v>
      </c>
      <c r="T12" s="7"/>
      <c r="U12" s="26">
        <f t="shared" si="2"/>
        <v>56.482799999999997</v>
      </c>
      <c r="V12" s="26">
        <f t="shared" si="3"/>
        <v>84.784883999999991</v>
      </c>
      <c r="W12" s="26">
        <f t="shared" si="4"/>
        <v>82.849997999999999</v>
      </c>
      <c r="X12" s="26">
        <f t="shared" si="5"/>
        <v>78.294029999999992</v>
      </c>
      <c r="Y12" s="26">
        <f t="shared" si="6"/>
        <v>70.010663999999991</v>
      </c>
      <c r="Z12" s="26">
        <f t="shared" si="7"/>
        <v>44.427689999999998</v>
      </c>
      <c r="AA12" s="26">
        <f t="shared" si="8"/>
        <v>21.696863999999998</v>
      </c>
      <c r="AB12" s="26">
        <f t="shared" si="9"/>
        <v>79.871814000000001</v>
      </c>
      <c r="AC12" s="26">
        <f t="shared" si="10"/>
        <v>68.09911799999999</v>
      </c>
      <c r="AD12" s="26">
        <f t="shared" si="11"/>
        <v>63.573491999999995</v>
      </c>
      <c r="AE12" s="26">
        <f t="shared" si="12"/>
        <v>60.903396000000001</v>
      </c>
      <c r="AF12" s="26">
        <f t="shared" si="13"/>
        <v>70.129698000000005</v>
      </c>
      <c r="AG12" s="27">
        <f t="shared" si="14"/>
        <v>781.12444799999992</v>
      </c>
    </row>
    <row r="13" spans="1:33" ht="15.95" customHeight="1">
      <c r="A13" s="9" t="s">
        <v>24</v>
      </c>
      <c r="B13" s="17">
        <v>3410</v>
      </c>
      <c r="C13" s="17"/>
      <c r="D13" s="17">
        <v>3410</v>
      </c>
      <c r="E13" s="17"/>
      <c r="F13" s="17"/>
      <c r="G13" s="18">
        <f t="shared" ref="G13:S13" si="15">SUM(G7:G12)</f>
        <v>1766.2</v>
      </c>
      <c r="H13" s="18">
        <f t="shared" si="15"/>
        <v>2023.1599999999999</v>
      </c>
      <c r="I13" s="18">
        <f t="shared" si="15"/>
        <v>2041.6200000000001</v>
      </c>
      <c r="J13" s="18">
        <f t="shared" si="15"/>
        <v>1905.85</v>
      </c>
      <c r="K13" s="18">
        <f t="shared" si="15"/>
        <v>1540.38</v>
      </c>
      <c r="L13" s="18">
        <f t="shared" si="15"/>
        <v>1310.17</v>
      </c>
      <c r="M13" s="18">
        <f t="shared" si="15"/>
        <v>1385.1</v>
      </c>
      <c r="N13" s="18">
        <f t="shared" si="15"/>
        <v>1614.0600000000002</v>
      </c>
      <c r="O13" s="18">
        <f t="shared" si="15"/>
        <v>1414.07</v>
      </c>
      <c r="P13" s="18">
        <f t="shared" si="15"/>
        <v>1455.96</v>
      </c>
      <c r="Q13" s="18">
        <f t="shared" si="15"/>
        <v>1610.41</v>
      </c>
      <c r="R13" s="18">
        <f t="shared" si="15"/>
        <v>1841.79</v>
      </c>
      <c r="S13" s="18">
        <f t="shared" si="15"/>
        <v>19908.77</v>
      </c>
      <c r="T13" s="7"/>
      <c r="U13" s="7"/>
      <c r="V13" s="7"/>
      <c r="W13" s="7"/>
      <c r="AG13" s="27">
        <f t="shared" si="14"/>
        <v>0</v>
      </c>
    </row>
    <row r="14" spans="1:33" ht="15.95" customHeight="1">
      <c r="A14" s="11" t="s">
        <v>25</v>
      </c>
      <c r="B14" s="12">
        <v>770</v>
      </c>
      <c r="C14" s="12">
        <v>99.28</v>
      </c>
      <c r="D14" s="12">
        <v>770</v>
      </c>
      <c r="E14" s="13">
        <v>1</v>
      </c>
      <c r="F14" s="13">
        <v>0.01</v>
      </c>
      <c r="G14" s="15">
        <v>16.940000000000001</v>
      </c>
      <c r="H14" s="15">
        <v>-0.39</v>
      </c>
      <c r="I14" s="15">
        <v>0.02</v>
      </c>
      <c r="J14" s="15">
        <v>57.08</v>
      </c>
      <c r="K14" s="15">
        <v>237.98</v>
      </c>
      <c r="L14" s="15">
        <v>205.83</v>
      </c>
      <c r="M14" s="15">
        <v>435.61</v>
      </c>
      <c r="N14" s="15">
        <v>188.58</v>
      </c>
      <c r="O14" s="15">
        <v>72.27</v>
      </c>
      <c r="P14" s="15">
        <v>129.69</v>
      </c>
      <c r="Q14" s="15">
        <v>63.13</v>
      </c>
      <c r="R14" s="15">
        <v>1.3447499999999999</v>
      </c>
      <c r="S14" s="16">
        <f t="shared" ref="S14:S23" si="16">SUM(G14:R14)</f>
        <v>1408.0847500000002</v>
      </c>
      <c r="T14" s="7"/>
      <c r="U14" s="26">
        <f t="shared" si="2"/>
        <v>3.9537960000000001</v>
      </c>
      <c r="V14" s="26">
        <f t="shared" ref="V14:V23" si="17">H14*23.34%</f>
        <v>-9.1025999999999996E-2</v>
      </c>
      <c r="W14" s="26">
        <f t="shared" ref="W14:W23" si="18">I14*23.34%</f>
        <v>4.6680000000000003E-3</v>
      </c>
      <c r="X14" s="26">
        <f t="shared" ref="X14:X23" si="19">J14*23.34%</f>
        <v>13.322471999999999</v>
      </c>
      <c r="Y14" s="26">
        <f t="shared" ref="Y14:Y23" si="20">K14*23.34%</f>
        <v>55.544531999999997</v>
      </c>
      <c r="Z14" s="26">
        <f t="shared" ref="Z14:Z23" si="21">L14*23.34%</f>
        <v>48.040722000000002</v>
      </c>
      <c r="AA14" s="26">
        <f t="shared" ref="AA14:AA23" si="22">M14*23.34%</f>
        <v>101.671374</v>
      </c>
      <c r="AB14" s="26">
        <f t="shared" ref="AB14:AB23" si="23">N14*23.34%</f>
        <v>44.014572000000001</v>
      </c>
      <c r="AC14" s="26">
        <f t="shared" ref="AC14:AC23" si="24">O14*23.34%</f>
        <v>16.867818</v>
      </c>
      <c r="AD14" s="26">
        <f t="shared" ref="AD14:AD23" si="25">P14*23.34%</f>
        <v>30.269645999999998</v>
      </c>
      <c r="AE14" s="26">
        <f t="shared" ref="AE14:AE23" si="26">Q14*23.34%</f>
        <v>14.734542000000001</v>
      </c>
      <c r="AF14" s="26">
        <f t="shared" ref="AF14:AF23" si="27">R14*23.34%</f>
        <v>0.31386464999999997</v>
      </c>
      <c r="AG14" s="27">
        <f t="shared" si="14"/>
        <v>328.64698065000005</v>
      </c>
    </row>
    <row r="15" spans="1:33" ht="15.95" customHeight="1">
      <c r="A15" s="11" t="s">
        <v>26</v>
      </c>
      <c r="B15" s="12">
        <v>90</v>
      </c>
      <c r="C15" s="12">
        <v>100</v>
      </c>
      <c r="D15" s="12">
        <v>90</v>
      </c>
      <c r="E15" s="13">
        <v>1</v>
      </c>
      <c r="F15" s="13">
        <v>0.01</v>
      </c>
      <c r="G15" s="15">
        <v>3.39</v>
      </c>
      <c r="H15" s="15">
        <v>-0.04</v>
      </c>
      <c r="I15" s="15">
        <v>-0.04</v>
      </c>
      <c r="J15" s="15">
        <v>-0.03</v>
      </c>
      <c r="K15" s="15">
        <v>28.54</v>
      </c>
      <c r="L15" s="15">
        <v>36.56</v>
      </c>
      <c r="M15" s="15">
        <v>45.14</v>
      </c>
      <c r="N15" s="15">
        <v>34.68</v>
      </c>
      <c r="O15" s="15">
        <v>38.5</v>
      </c>
      <c r="P15" s="15">
        <v>35.31</v>
      </c>
      <c r="Q15" s="15">
        <v>29.32</v>
      </c>
      <c r="R15" s="15">
        <v>25.638092</v>
      </c>
      <c r="S15" s="16">
        <f t="shared" si="16"/>
        <v>276.96809199999996</v>
      </c>
      <c r="T15" s="7"/>
      <c r="U15" s="26">
        <f t="shared" si="2"/>
        <v>0.79122599999999998</v>
      </c>
      <c r="V15" s="26">
        <f t="shared" si="17"/>
        <v>-9.3360000000000005E-3</v>
      </c>
      <c r="W15" s="26">
        <f t="shared" si="18"/>
        <v>-9.3360000000000005E-3</v>
      </c>
      <c r="X15" s="26">
        <f t="shared" si="19"/>
        <v>-7.0019999999999995E-3</v>
      </c>
      <c r="Y15" s="26">
        <f t="shared" si="20"/>
        <v>6.6612359999999997</v>
      </c>
      <c r="Z15" s="26">
        <f t="shared" si="21"/>
        <v>8.5331039999999998</v>
      </c>
      <c r="AA15" s="26">
        <f t="shared" si="22"/>
        <v>10.535676</v>
      </c>
      <c r="AB15" s="26">
        <f t="shared" si="23"/>
        <v>8.0943120000000004</v>
      </c>
      <c r="AC15" s="26">
        <f t="shared" si="24"/>
        <v>8.9858999999999991</v>
      </c>
      <c r="AD15" s="26">
        <f t="shared" si="25"/>
        <v>8.2413540000000012</v>
      </c>
      <c r="AE15" s="26">
        <f t="shared" si="26"/>
        <v>6.8432880000000003</v>
      </c>
      <c r="AF15" s="26">
        <f t="shared" si="27"/>
        <v>5.9839306727999997</v>
      </c>
      <c r="AG15" s="27">
        <f t="shared" si="14"/>
        <v>64.644352672800011</v>
      </c>
    </row>
    <row r="16" spans="1:33" ht="15.95" customHeight="1">
      <c r="A16" s="11" t="s">
        <v>27</v>
      </c>
      <c r="B16" s="12">
        <v>50</v>
      </c>
      <c r="C16" s="12">
        <v>99.6</v>
      </c>
      <c r="D16" s="12">
        <v>50</v>
      </c>
      <c r="E16" s="13">
        <v>1</v>
      </c>
      <c r="F16" s="13">
        <v>0.01</v>
      </c>
      <c r="G16" s="15">
        <v>1.69</v>
      </c>
      <c r="H16" s="15">
        <v>0.72</v>
      </c>
      <c r="I16" s="15">
        <v>2.0499999999999998</v>
      </c>
      <c r="J16" s="15">
        <v>13.96</v>
      </c>
      <c r="K16" s="15">
        <v>28.33</v>
      </c>
      <c r="L16" s="15">
        <v>28.15</v>
      </c>
      <c r="M16" s="15">
        <v>27.02</v>
      </c>
      <c r="N16" s="15">
        <v>17.2</v>
      </c>
      <c r="O16" s="15">
        <v>5.21</v>
      </c>
      <c r="P16" s="15">
        <v>1.58</v>
      </c>
      <c r="Q16" s="15">
        <v>1.49</v>
      </c>
      <c r="R16" s="15">
        <v>6.4682000000000004</v>
      </c>
      <c r="S16" s="16">
        <f t="shared" si="16"/>
        <v>133.8682</v>
      </c>
      <c r="T16" s="7"/>
      <c r="U16" s="26">
        <f t="shared" si="2"/>
        <v>0.39444599999999996</v>
      </c>
      <c r="V16" s="26">
        <f t="shared" si="17"/>
        <v>0.168048</v>
      </c>
      <c r="W16" s="26">
        <f t="shared" si="18"/>
        <v>0.47846999999999995</v>
      </c>
      <c r="X16" s="26">
        <f t="shared" si="19"/>
        <v>3.258264</v>
      </c>
      <c r="Y16" s="26">
        <f t="shared" si="20"/>
        <v>6.6122219999999992</v>
      </c>
      <c r="Z16" s="26">
        <f t="shared" si="21"/>
        <v>6.5702099999999994</v>
      </c>
      <c r="AA16" s="26">
        <f t="shared" si="22"/>
        <v>6.3064679999999997</v>
      </c>
      <c r="AB16" s="26">
        <f t="shared" si="23"/>
        <v>4.0144799999999998</v>
      </c>
      <c r="AC16" s="26">
        <f t="shared" si="24"/>
        <v>1.2160139999999999</v>
      </c>
      <c r="AD16" s="26">
        <f t="shared" si="25"/>
        <v>0.36877199999999999</v>
      </c>
      <c r="AE16" s="26">
        <f t="shared" si="26"/>
        <v>0.34776600000000002</v>
      </c>
      <c r="AF16" s="26">
        <f t="shared" si="27"/>
        <v>1.5096778800000001</v>
      </c>
      <c r="AG16" s="27">
        <f t="shared" si="14"/>
        <v>31.244837879999999</v>
      </c>
    </row>
    <row r="17" spans="1:33" ht="15.95" customHeight="1">
      <c r="A17" s="11" t="s">
        <v>28</v>
      </c>
      <c r="B17" s="12">
        <v>240</v>
      </c>
      <c r="C17" s="12">
        <v>94.91</v>
      </c>
      <c r="D17" s="12">
        <v>240</v>
      </c>
      <c r="E17" s="13">
        <v>1</v>
      </c>
      <c r="F17" s="13">
        <v>0.01</v>
      </c>
      <c r="G17" s="15">
        <v>64.09</v>
      </c>
      <c r="H17" s="15">
        <v>14.85</v>
      </c>
      <c r="I17" s="15">
        <v>17.38</v>
      </c>
      <c r="J17" s="15">
        <v>29.57</v>
      </c>
      <c r="K17" s="15">
        <v>31.87</v>
      </c>
      <c r="L17" s="15">
        <v>25.52</v>
      </c>
      <c r="M17" s="15">
        <v>32.99</v>
      </c>
      <c r="N17" s="15">
        <v>17.32</v>
      </c>
      <c r="O17" s="15">
        <v>15.1</v>
      </c>
      <c r="P17" s="15">
        <v>1.8</v>
      </c>
      <c r="Q17" s="15">
        <v>20.59</v>
      </c>
      <c r="R17" s="15">
        <v>50.223726999999997</v>
      </c>
      <c r="S17" s="16">
        <f t="shared" si="16"/>
        <v>321.30372699999998</v>
      </c>
      <c r="T17" s="7"/>
      <c r="U17" s="26">
        <f t="shared" si="2"/>
        <v>14.958606000000001</v>
      </c>
      <c r="V17" s="26">
        <f t="shared" si="17"/>
        <v>3.4659899999999997</v>
      </c>
      <c r="W17" s="26">
        <f t="shared" si="18"/>
        <v>4.0564919999999995</v>
      </c>
      <c r="X17" s="26">
        <f t="shared" si="19"/>
        <v>6.9016380000000002</v>
      </c>
      <c r="Y17" s="26">
        <f t="shared" si="20"/>
        <v>7.4384579999999998</v>
      </c>
      <c r="Z17" s="26">
        <f t="shared" si="21"/>
        <v>5.9563679999999994</v>
      </c>
      <c r="AA17" s="26">
        <f t="shared" si="22"/>
        <v>7.6998660000000001</v>
      </c>
      <c r="AB17" s="26">
        <f t="shared" si="23"/>
        <v>4.0424879999999996</v>
      </c>
      <c r="AC17" s="26">
        <f t="shared" si="24"/>
        <v>3.52434</v>
      </c>
      <c r="AD17" s="26">
        <f t="shared" si="25"/>
        <v>0.42011999999999999</v>
      </c>
      <c r="AE17" s="26">
        <f t="shared" si="26"/>
        <v>4.8057059999999998</v>
      </c>
      <c r="AF17" s="26">
        <f t="shared" si="27"/>
        <v>11.722217881799999</v>
      </c>
      <c r="AG17" s="27">
        <f t="shared" si="14"/>
        <v>74.992289881799991</v>
      </c>
    </row>
    <row r="18" spans="1:33" ht="15.95" customHeight="1">
      <c r="A18" s="11" t="s">
        <v>29</v>
      </c>
      <c r="B18" s="12">
        <v>460</v>
      </c>
      <c r="C18" s="12">
        <v>90.37</v>
      </c>
      <c r="D18" s="12">
        <v>460</v>
      </c>
      <c r="E18" s="13">
        <v>1</v>
      </c>
      <c r="F18" s="13">
        <v>0.01</v>
      </c>
      <c r="G18" s="15">
        <v>92.21</v>
      </c>
      <c r="H18" s="15">
        <v>38.33</v>
      </c>
      <c r="I18" s="15">
        <v>59.64</v>
      </c>
      <c r="J18" s="15">
        <v>86.15</v>
      </c>
      <c r="K18" s="15">
        <v>92.8</v>
      </c>
      <c r="L18" s="15">
        <v>102.25</v>
      </c>
      <c r="M18" s="15">
        <v>110.79</v>
      </c>
      <c r="N18" s="15">
        <v>73.95</v>
      </c>
      <c r="O18" s="15">
        <v>66.41</v>
      </c>
      <c r="P18" s="15">
        <v>13.15</v>
      </c>
      <c r="Q18" s="15">
        <v>64.22</v>
      </c>
      <c r="R18" s="15">
        <v>109.38997500000001</v>
      </c>
      <c r="S18" s="16">
        <f t="shared" si="16"/>
        <v>909.28997500000014</v>
      </c>
      <c r="T18" s="7"/>
      <c r="U18" s="26">
        <f t="shared" si="2"/>
        <v>21.521813999999999</v>
      </c>
      <c r="V18" s="26">
        <f t="shared" si="17"/>
        <v>8.9462219999999988</v>
      </c>
      <c r="W18" s="26">
        <f t="shared" si="18"/>
        <v>13.919976</v>
      </c>
      <c r="X18" s="26">
        <f t="shared" si="19"/>
        <v>20.107410000000002</v>
      </c>
      <c r="Y18" s="26">
        <f t="shared" si="20"/>
        <v>21.659520000000001</v>
      </c>
      <c r="Z18" s="26">
        <f t="shared" si="21"/>
        <v>23.86515</v>
      </c>
      <c r="AA18" s="26">
        <f t="shared" si="22"/>
        <v>25.858385999999999</v>
      </c>
      <c r="AB18" s="26">
        <f t="shared" si="23"/>
        <v>17.259930000000001</v>
      </c>
      <c r="AC18" s="26">
        <f t="shared" si="24"/>
        <v>15.500093999999999</v>
      </c>
      <c r="AD18" s="26">
        <f t="shared" si="25"/>
        <v>3.06921</v>
      </c>
      <c r="AE18" s="26">
        <f t="shared" si="26"/>
        <v>14.988947999999999</v>
      </c>
      <c r="AF18" s="26">
        <f t="shared" si="27"/>
        <v>25.531620165</v>
      </c>
      <c r="AG18" s="27">
        <f t="shared" si="14"/>
        <v>212.22828016499997</v>
      </c>
    </row>
    <row r="19" spans="1:33" ht="15.95" customHeight="1">
      <c r="A19" s="11" t="s">
        <v>30</v>
      </c>
      <c r="B19" s="12">
        <v>25</v>
      </c>
      <c r="C19" s="12">
        <v>85.3</v>
      </c>
      <c r="D19" s="12">
        <v>25</v>
      </c>
      <c r="E19" s="13">
        <v>1</v>
      </c>
      <c r="F19" s="13">
        <v>0.01</v>
      </c>
      <c r="G19" s="15">
        <v>9.1199999999999992</v>
      </c>
      <c r="H19" s="15">
        <v>3.4</v>
      </c>
      <c r="I19" s="15">
        <v>6.42</v>
      </c>
      <c r="J19" s="15">
        <v>6.64</v>
      </c>
      <c r="K19" s="15">
        <v>0</v>
      </c>
      <c r="L19" s="15">
        <v>7.36</v>
      </c>
      <c r="M19" s="15">
        <v>8.48</v>
      </c>
      <c r="N19" s="15">
        <v>4.76</v>
      </c>
      <c r="O19" s="15">
        <v>4.58</v>
      </c>
      <c r="P19" s="15">
        <v>0</v>
      </c>
      <c r="Q19" s="15">
        <v>5.12</v>
      </c>
      <c r="R19" s="15">
        <v>8.8647500000000008</v>
      </c>
      <c r="S19" s="16">
        <f t="shared" si="16"/>
        <v>64.744749999999996</v>
      </c>
      <c r="T19" s="7"/>
      <c r="U19" s="26">
        <f t="shared" si="2"/>
        <v>2.1286079999999998</v>
      </c>
      <c r="V19" s="26">
        <f t="shared" si="17"/>
        <v>0.79355999999999993</v>
      </c>
      <c r="W19" s="26">
        <f t="shared" si="18"/>
        <v>1.4984279999999999</v>
      </c>
      <c r="X19" s="26">
        <f t="shared" si="19"/>
        <v>1.5497759999999998</v>
      </c>
      <c r="Y19" s="26">
        <f t="shared" si="20"/>
        <v>0</v>
      </c>
      <c r="Z19" s="26">
        <f t="shared" si="21"/>
        <v>1.717824</v>
      </c>
      <c r="AA19" s="26">
        <f t="shared" si="22"/>
        <v>1.9792320000000001</v>
      </c>
      <c r="AB19" s="26">
        <f t="shared" si="23"/>
        <v>1.110984</v>
      </c>
      <c r="AC19" s="26">
        <f t="shared" si="24"/>
        <v>1.068972</v>
      </c>
      <c r="AD19" s="26">
        <f t="shared" si="25"/>
        <v>0</v>
      </c>
      <c r="AE19" s="26">
        <f t="shared" si="26"/>
        <v>1.1950080000000001</v>
      </c>
      <c r="AF19" s="26">
        <f t="shared" si="27"/>
        <v>2.06903265</v>
      </c>
      <c r="AG19" s="27">
        <f t="shared" si="14"/>
        <v>15.11142465</v>
      </c>
    </row>
    <row r="20" spans="1:33" ht="15.95" customHeight="1">
      <c r="A20" s="11" t="s">
        <v>31</v>
      </c>
      <c r="B20" s="12">
        <v>20</v>
      </c>
      <c r="C20" s="12">
        <v>100</v>
      </c>
      <c r="D20" s="12">
        <v>20</v>
      </c>
      <c r="E20" s="13">
        <v>1</v>
      </c>
      <c r="F20" s="13">
        <v>0.01</v>
      </c>
      <c r="G20" s="15">
        <v>-0.03</v>
      </c>
      <c r="H20" s="15">
        <v>-0.04</v>
      </c>
      <c r="I20" s="15">
        <v>-0.03</v>
      </c>
      <c r="J20" s="15">
        <v>-0.03</v>
      </c>
      <c r="K20" s="15">
        <v>-0.03</v>
      </c>
      <c r="L20" s="15">
        <v>1.56</v>
      </c>
      <c r="M20" s="15">
        <v>1.71</v>
      </c>
      <c r="N20" s="15">
        <v>1.41</v>
      </c>
      <c r="O20" s="15">
        <v>0.61</v>
      </c>
      <c r="P20" s="15">
        <v>-0.03</v>
      </c>
      <c r="Q20" s="15">
        <v>-0.03</v>
      </c>
      <c r="R20" s="15">
        <v>-3.5185000000000001E-2</v>
      </c>
      <c r="S20" s="16">
        <f t="shared" si="16"/>
        <v>5.034815</v>
      </c>
      <c r="T20" s="7"/>
      <c r="U20" s="26">
        <f t="shared" si="2"/>
        <v>-7.0019999999999995E-3</v>
      </c>
      <c r="V20" s="26">
        <f t="shared" si="17"/>
        <v>-9.3360000000000005E-3</v>
      </c>
      <c r="W20" s="26">
        <f t="shared" si="18"/>
        <v>-7.0019999999999995E-3</v>
      </c>
      <c r="X20" s="26">
        <f t="shared" si="19"/>
        <v>-7.0019999999999995E-3</v>
      </c>
      <c r="Y20" s="26">
        <f t="shared" si="20"/>
        <v>-7.0019999999999995E-3</v>
      </c>
      <c r="Z20" s="26">
        <f t="shared" si="21"/>
        <v>0.36410399999999998</v>
      </c>
      <c r="AA20" s="26">
        <f t="shared" si="22"/>
        <v>0.39911399999999997</v>
      </c>
      <c r="AB20" s="26">
        <f t="shared" si="23"/>
        <v>0.329094</v>
      </c>
      <c r="AC20" s="26">
        <f t="shared" si="24"/>
        <v>0.142374</v>
      </c>
      <c r="AD20" s="26">
        <f t="shared" si="25"/>
        <v>-7.0019999999999995E-3</v>
      </c>
      <c r="AE20" s="26">
        <f t="shared" si="26"/>
        <v>-7.0019999999999995E-3</v>
      </c>
      <c r="AF20" s="26">
        <f t="shared" si="27"/>
        <v>-8.212179E-3</v>
      </c>
      <c r="AG20" s="27">
        <f t="shared" si="14"/>
        <v>1.175125821</v>
      </c>
    </row>
    <row r="21" spans="1:33" ht="15.95" customHeight="1">
      <c r="A21" s="11" t="s">
        <v>32</v>
      </c>
      <c r="B21" s="12">
        <v>1</v>
      </c>
      <c r="C21" s="12">
        <v>95.52</v>
      </c>
      <c r="D21" s="12">
        <v>1</v>
      </c>
      <c r="E21" s="13">
        <v>1</v>
      </c>
      <c r="F21" s="13">
        <v>0.01</v>
      </c>
      <c r="G21" s="15">
        <v>0.13</v>
      </c>
      <c r="H21" s="15">
        <v>0</v>
      </c>
      <c r="I21" s="15">
        <v>0.1</v>
      </c>
      <c r="J21" s="15">
        <v>0.2</v>
      </c>
      <c r="K21" s="15">
        <v>0.26</v>
      </c>
      <c r="L21" s="15">
        <v>0.21</v>
      </c>
      <c r="M21" s="15">
        <v>0.22</v>
      </c>
      <c r="N21" s="15">
        <v>0.1</v>
      </c>
      <c r="O21" s="15">
        <v>0.2</v>
      </c>
      <c r="P21" s="15">
        <v>0.35</v>
      </c>
      <c r="Q21" s="15">
        <v>0.31</v>
      </c>
      <c r="R21" s="15">
        <v>0.3155</v>
      </c>
      <c r="S21" s="16">
        <f t="shared" si="16"/>
        <v>2.3955000000000002</v>
      </c>
      <c r="T21" s="7"/>
      <c r="U21" s="26">
        <f t="shared" si="2"/>
        <v>3.0342000000000001E-2</v>
      </c>
      <c r="V21" s="26">
        <f t="shared" si="17"/>
        <v>0</v>
      </c>
      <c r="W21" s="26">
        <f t="shared" si="18"/>
        <v>2.334E-2</v>
      </c>
      <c r="X21" s="26">
        <f t="shared" si="19"/>
        <v>4.6679999999999999E-2</v>
      </c>
      <c r="Y21" s="26">
        <f t="shared" si="20"/>
        <v>6.0684000000000002E-2</v>
      </c>
      <c r="Z21" s="26">
        <f t="shared" si="21"/>
        <v>4.9013999999999995E-2</v>
      </c>
      <c r="AA21" s="26">
        <f t="shared" si="22"/>
        <v>5.1347999999999998E-2</v>
      </c>
      <c r="AB21" s="26">
        <f t="shared" si="23"/>
        <v>2.334E-2</v>
      </c>
      <c r="AC21" s="26">
        <f t="shared" si="24"/>
        <v>4.6679999999999999E-2</v>
      </c>
      <c r="AD21" s="26">
        <f t="shared" si="25"/>
        <v>8.1689999999999999E-2</v>
      </c>
      <c r="AE21" s="26">
        <f t="shared" si="26"/>
        <v>7.2354000000000002E-2</v>
      </c>
      <c r="AF21" s="26">
        <f t="shared" si="27"/>
        <v>7.36377E-2</v>
      </c>
      <c r="AG21" s="27">
        <f t="shared" si="14"/>
        <v>0.55910970000000004</v>
      </c>
    </row>
    <row r="22" spans="1:33" ht="15.95" customHeight="1">
      <c r="A22" s="11" t="s">
        <v>33</v>
      </c>
      <c r="B22" s="12">
        <v>84</v>
      </c>
      <c r="C22" s="12"/>
      <c r="D22" s="12">
        <v>84</v>
      </c>
      <c r="E22" s="13">
        <v>1</v>
      </c>
      <c r="F22" s="13">
        <v>0.01</v>
      </c>
      <c r="G22" s="15">
        <v>23.12</v>
      </c>
      <c r="H22" s="15">
        <v>36.090000000000003</v>
      </c>
      <c r="I22" s="15">
        <v>31.08</v>
      </c>
      <c r="J22" s="15">
        <v>35.61</v>
      </c>
      <c r="K22" s="15">
        <v>37.33</v>
      </c>
      <c r="L22" s="15">
        <v>24.95</v>
      </c>
      <c r="M22" s="15">
        <v>29.05</v>
      </c>
      <c r="N22" s="15">
        <v>28.76</v>
      </c>
      <c r="O22" s="15">
        <v>34.26</v>
      </c>
      <c r="P22" s="15">
        <v>42.74</v>
      </c>
      <c r="Q22" s="15">
        <v>31.69</v>
      </c>
      <c r="R22" s="15">
        <v>24.245100000000001</v>
      </c>
      <c r="S22" s="16">
        <f t="shared" si="16"/>
        <v>378.92509999999999</v>
      </c>
      <c r="T22" s="7"/>
      <c r="U22" s="26">
        <f t="shared" si="2"/>
        <v>5.3962080000000006</v>
      </c>
      <c r="V22" s="26">
        <f t="shared" si="17"/>
        <v>8.4234059999999999</v>
      </c>
      <c r="W22" s="26">
        <f t="shared" si="18"/>
        <v>7.2540719999999999</v>
      </c>
      <c r="X22" s="26">
        <f t="shared" si="19"/>
        <v>8.3113739999999989</v>
      </c>
      <c r="Y22" s="26">
        <f t="shared" si="20"/>
        <v>8.7128219999999992</v>
      </c>
      <c r="Z22" s="26">
        <f t="shared" si="21"/>
        <v>5.8233299999999995</v>
      </c>
      <c r="AA22" s="26">
        <f t="shared" si="22"/>
        <v>6.7802699999999998</v>
      </c>
      <c r="AB22" s="26">
        <f t="shared" si="23"/>
        <v>6.7125840000000006</v>
      </c>
      <c r="AC22" s="26">
        <f t="shared" si="24"/>
        <v>7.9962839999999993</v>
      </c>
      <c r="AD22" s="26">
        <f t="shared" si="25"/>
        <v>9.9755160000000007</v>
      </c>
      <c r="AE22" s="26">
        <f t="shared" si="26"/>
        <v>7.3964460000000001</v>
      </c>
      <c r="AF22" s="26">
        <f t="shared" si="27"/>
        <v>5.6588063399999999</v>
      </c>
      <c r="AG22" s="27">
        <f t="shared" si="14"/>
        <v>88.441118339999989</v>
      </c>
    </row>
    <row r="23" spans="1:33" ht="15.95" customHeight="1">
      <c r="A23" s="11" t="s">
        <v>34</v>
      </c>
      <c r="B23" s="12">
        <v>57.6</v>
      </c>
      <c r="C23" s="12"/>
      <c r="D23" s="12">
        <v>57.6</v>
      </c>
      <c r="E23" s="13">
        <v>1</v>
      </c>
      <c r="F23" s="13">
        <v>0.01</v>
      </c>
      <c r="G23" s="15">
        <v>4.66</v>
      </c>
      <c r="H23" s="15">
        <v>-0.1</v>
      </c>
      <c r="I23" s="15">
        <v>-0.16</v>
      </c>
      <c r="J23" s="15">
        <v>4.03</v>
      </c>
      <c r="K23" s="15">
        <v>25.38</v>
      </c>
      <c r="L23" s="15">
        <v>26.72</v>
      </c>
      <c r="M23" s="15">
        <v>26.69</v>
      </c>
      <c r="N23" s="15">
        <v>20.58</v>
      </c>
      <c r="O23" s="15">
        <v>16.29</v>
      </c>
      <c r="P23" s="15">
        <v>20.64</v>
      </c>
      <c r="Q23" s="15">
        <v>17.39</v>
      </c>
      <c r="R23" s="15">
        <v>16.285</v>
      </c>
      <c r="S23" s="16">
        <f t="shared" si="16"/>
        <v>178.405</v>
      </c>
      <c r="T23" s="7"/>
      <c r="U23" s="26">
        <f t="shared" si="2"/>
        <v>1.0876440000000001</v>
      </c>
      <c r="V23" s="26">
        <f t="shared" si="17"/>
        <v>-2.334E-2</v>
      </c>
      <c r="W23" s="26">
        <f t="shared" si="18"/>
        <v>-3.7344000000000002E-2</v>
      </c>
      <c r="X23" s="26">
        <f t="shared" si="19"/>
        <v>0.94060200000000005</v>
      </c>
      <c r="Y23" s="26">
        <f t="shared" si="20"/>
        <v>5.923692</v>
      </c>
      <c r="Z23" s="26">
        <f t="shared" si="21"/>
        <v>6.2364479999999993</v>
      </c>
      <c r="AA23" s="26">
        <f t="shared" si="22"/>
        <v>6.2294460000000003</v>
      </c>
      <c r="AB23" s="26">
        <f t="shared" si="23"/>
        <v>4.8033719999999995</v>
      </c>
      <c r="AC23" s="26">
        <f t="shared" si="24"/>
        <v>3.8020859999999996</v>
      </c>
      <c r="AD23" s="26">
        <f t="shared" si="25"/>
        <v>4.8173760000000003</v>
      </c>
      <c r="AE23" s="26">
        <f t="shared" si="26"/>
        <v>4.0588259999999998</v>
      </c>
      <c r="AF23" s="26">
        <f t="shared" si="27"/>
        <v>3.8009189999999999</v>
      </c>
      <c r="AG23" s="27">
        <f t="shared" si="14"/>
        <v>41.639727000000001</v>
      </c>
    </row>
    <row r="24" spans="1:33" ht="15.95" customHeight="1">
      <c r="A24" s="9" t="s">
        <v>35</v>
      </c>
      <c r="B24" s="17">
        <v>1797.6</v>
      </c>
      <c r="C24" s="17"/>
      <c r="D24" s="17">
        <v>1797.6</v>
      </c>
      <c r="E24" s="17"/>
      <c r="F24" s="17"/>
      <c r="G24" s="18">
        <f t="shared" ref="G24:S24" si="28">SUM(G14:G23)</f>
        <v>215.32</v>
      </c>
      <c r="H24" s="18">
        <f t="shared" si="28"/>
        <v>92.820000000000007</v>
      </c>
      <c r="I24" s="18">
        <f t="shared" si="28"/>
        <v>116.46</v>
      </c>
      <c r="J24" s="18">
        <f t="shared" si="28"/>
        <v>233.17999999999998</v>
      </c>
      <c r="K24" s="18">
        <f t="shared" si="28"/>
        <v>482.46</v>
      </c>
      <c r="L24" s="18">
        <f t="shared" si="28"/>
        <v>459.11</v>
      </c>
      <c r="M24" s="18">
        <f t="shared" si="28"/>
        <v>717.7</v>
      </c>
      <c r="N24" s="18">
        <f t="shared" si="28"/>
        <v>387.34000000000003</v>
      </c>
      <c r="O24" s="18">
        <f t="shared" si="28"/>
        <v>253.42999999999998</v>
      </c>
      <c r="P24" s="18">
        <f t="shared" si="28"/>
        <v>245.23000000000002</v>
      </c>
      <c r="Q24" s="18">
        <f t="shared" si="28"/>
        <v>233.23000000000002</v>
      </c>
      <c r="R24" s="18">
        <f t="shared" si="28"/>
        <v>242.73990900000001</v>
      </c>
      <c r="S24" s="18">
        <f t="shared" si="28"/>
        <v>3679.0199090000001</v>
      </c>
      <c r="T24" s="7"/>
      <c r="U24" s="7"/>
      <c r="V24" s="7"/>
      <c r="W24" s="7"/>
      <c r="AG24" s="27">
        <f t="shared" si="14"/>
        <v>0</v>
      </c>
    </row>
    <row r="25" spans="1:33" ht="15.95" customHeight="1">
      <c r="A25" s="9" t="s">
        <v>36</v>
      </c>
      <c r="B25" s="17">
        <v>5207.6000000000004</v>
      </c>
      <c r="C25" s="17"/>
      <c r="D25" s="17">
        <v>5207.6000000000004</v>
      </c>
      <c r="E25" s="17"/>
      <c r="F25" s="17"/>
      <c r="G25" s="18">
        <f t="shared" ref="G25:S25" si="29">G24+G13</f>
        <v>1981.52</v>
      </c>
      <c r="H25" s="18">
        <f t="shared" si="29"/>
        <v>2115.98</v>
      </c>
      <c r="I25" s="18">
        <f t="shared" si="29"/>
        <v>2158.08</v>
      </c>
      <c r="J25" s="18">
        <f t="shared" si="29"/>
        <v>2139.0299999999997</v>
      </c>
      <c r="K25" s="18">
        <f t="shared" si="29"/>
        <v>2022.8400000000001</v>
      </c>
      <c r="L25" s="18">
        <f t="shared" si="29"/>
        <v>1769.2800000000002</v>
      </c>
      <c r="M25" s="18">
        <f t="shared" si="29"/>
        <v>2102.8000000000002</v>
      </c>
      <c r="N25" s="18">
        <f t="shared" si="29"/>
        <v>2001.4</v>
      </c>
      <c r="O25" s="18">
        <f t="shared" si="29"/>
        <v>1667.5</v>
      </c>
      <c r="P25" s="18">
        <f t="shared" si="29"/>
        <v>1701.19</v>
      </c>
      <c r="Q25" s="18">
        <f t="shared" si="29"/>
        <v>1843.64</v>
      </c>
      <c r="R25" s="18">
        <f t="shared" si="29"/>
        <v>2084.5299089999999</v>
      </c>
      <c r="S25" s="18">
        <f t="shared" si="29"/>
        <v>23587.789908999999</v>
      </c>
      <c r="T25" s="7"/>
      <c r="U25" s="7"/>
      <c r="V25" s="7"/>
      <c r="W25" s="7"/>
      <c r="AG25" s="27">
        <f t="shared" si="14"/>
        <v>0</v>
      </c>
    </row>
    <row r="26" spans="1:33" ht="15.95" customHeight="1">
      <c r="A26" s="11" t="s">
        <v>37</v>
      </c>
      <c r="B26" s="12">
        <v>1600</v>
      </c>
      <c r="C26" s="12">
        <v>41.12</v>
      </c>
      <c r="D26" s="12">
        <v>1440</v>
      </c>
      <c r="E26" s="13">
        <v>0.9</v>
      </c>
      <c r="F26" s="14">
        <v>6.5000000000000002E-2</v>
      </c>
      <c r="G26" s="15">
        <v>308.20999999999998</v>
      </c>
      <c r="H26" s="15">
        <v>479.18</v>
      </c>
      <c r="I26" s="15">
        <v>373.58</v>
      </c>
      <c r="J26" s="15">
        <v>473.76</v>
      </c>
      <c r="K26" s="15">
        <v>356.19</v>
      </c>
      <c r="L26" s="15">
        <v>316.06</v>
      </c>
      <c r="M26" s="15">
        <v>463.52</v>
      </c>
      <c r="N26" s="15">
        <v>423.29</v>
      </c>
      <c r="O26" s="15">
        <v>359.59</v>
      </c>
      <c r="P26" s="15">
        <v>667.69</v>
      </c>
      <c r="Q26" s="15">
        <v>586.19000000000005</v>
      </c>
      <c r="R26" s="15">
        <v>580.86</v>
      </c>
      <c r="S26" s="16">
        <f t="shared" ref="S26:S27" si="30">SUM(G26:R26)</f>
        <v>5388.12</v>
      </c>
      <c r="T26" s="7"/>
      <c r="U26" s="26">
        <f t="shared" ref="U26" si="31">G26*23.34%</f>
        <v>71.936213999999993</v>
      </c>
      <c r="V26" s="26">
        <f t="shared" ref="V26" si="32">H26*23.34%</f>
        <v>111.84061199999999</v>
      </c>
      <c r="W26" s="26">
        <f t="shared" ref="W26" si="33">I26*23.34%</f>
        <v>87.193571999999989</v>
      </c>
      <c r="X26" s="26">
        <f t="shared" ref="X26" si="34">J26*23.34%</f>
        <v>110.57558399999999</v>
      </c>
      <c r="Y26" s="26">
        <f t="shared" ref="Y26" si="35">K26*23.34%</f>
        <v>83.134745999999993</v>
      </c>
      <c r="Z26" s="26">
        <f t="shared" ref="Z26" si="36">L26*23.34%</f>
        <v>73.768404000000004</v>
      </c>
      <c r="AA26" s="26">
        <f t="shared" ref="AA26" si="37">M26*23.34%</f>
        <v>108.18556799999999</v>
      </c>
      <c r="AB26" s="26">
        <f t="shared" ref="AB26" si="38">N26*23.34%</f>
        <v>98.79588600000001</v>
      </c>
      <c r="AC26" s="26">
        <f t="shared" ref="AC26" si="39">O26*23.34%</f>
        <v>83.928305999999992</v>
      </c>
      <c r="AD26" s="26">
        <f t="shared" ref="AD26" si="40">P26*23.34%</f>
        <v>155.83884600000002</v>
      </c>
      <c r="AE26" s="26">
        <f t="shared" ref="AE26" si="41">Q26*23.34%</f>
        <v>136.81674600000002</v>
      </c>
      <c r="AF26" s="26">
        <f t="shared" ref="AF26" si="42">R26*23.34%</f>
        <v>135.57272399999999</v>
      </c>
      <c r="AG26" s="27">
        <f t="shared" si="14"/>
        <v>1257.5872079999999</v>
      </c>
    </row>
    <row r="27" spans="1:33" ht="15.95" customHeight="1">
      <c r="A27" s="11" t="s">
        <v>38</v>
      </c>
      <c r="B27" s="21">
        <v>216</v>
      </c>
      <c r="C27" s="21">
        <v>27.23</v>
      </c>
      <c r="D27" s="21">
        <v>216</v>
      </c>
      <c r="E27" s="19">
        <v>1</v>
      </c>
      <c r="F27" s="20">
        <v>4.9099999999999998E-2</v>
      </c>
      <c r="G27" s="16">
        <v>42.447000000000003</v>
      </c>
      <c r="H27" s="16">
        <v>42.006</v>
      </c>
      <c r="I27" s="16">
        <v>37.567</v>
      </c>
      <c r="J27" s="16">
        <v>36.908999999999999</v>
      </c>
      <c r="K27" s="16">
        <v>34.860999999999997</v>
      </c>
      <c r="L27" s="16">
        <v>30.609000000000002</v>
      </c>
      <c r="M27" s="15">
        <v>40.375999999999998</v>
      </c>
      <c r="N27" s="15">
        <v>49.48</v>
      </c>
      <c r="O27" s="15">
        <v>43.234999999999999</v>
      </c>
      <c r="P27" s="15">
        <v>43.453000000000003</v>
      </c>
      <c r="Q27" s="15">
        <v>41.847999999999999</v>
      </c>
      <c r="R27" s="15">
        <v>47.265000000000001</v>
      </c>
      <c r="S27" s="16">
        <f t="shared" si="30"/>
        <v>490.05599999999998</v>
      </c>
      <c r="T27" s="7"/>
      <c r="U27" s="26">
        <f t="shared" ref="U27:U29" si="43">G27*23.34%</f>
        <v>9.9071297999999999</v>
      </c>
      <c r="V27" s="26">
        <f t="shared" ref="V27" si="44">H27*23.34%</f>
        <v>9.8042003999999991</v>
      </c>
      <c r="W27" s="26">
        <f t="shared" ref="W27" si="45">I27*23.34%</f>
        <v>8.7681377999999999</v>
      </c>
      <c r="X27" s="26">
        <f t="shared" ref="X27" si="46">J27*23.34%</f>
        <v>8.614560599999999</v>
      </c>
      <c r="Y27" s="26">
        <f t="shared" ref="Y27" si="47">K27*23.34%</f>
        <v>8.1365573999999992</v>
      </c>
      <c r="Z27" s="26">
        <f t="shared" ref="Z27" si="48">L27*23.34%</f>
        <v>7.1441406000000001</v>
      </c>
      <c r="AA27" s="26">
        <f t="shared" ref="AA27" si="49">M27*23.34%</f>
        <v>9.4237583999999988</v>
      </c>
      <c r="AB27" s="26">
        <f t="shared" ref="AB27" si="50">N27*23.34%</f>
        <v>11.548632</v>
      </c>
      <c r="AC27" s="26">
        <f t="shared" ref="AC27" si="51">O27*23.34%</f>
        <v>10.091049</v>
      </c>
      <c r="AD27" s="26">
        <f t="shared" ref="AD27" si="52">P27*23.34%</f>
        <v>10.141930200000001</v>
      </c>
      <c r="AE27" s="26">
        <f t="shared" ref="AE27" si="53">Q27*23.34%</f>
        <v>9.7673231999999999</v>
      </c>
      <c r="AF27" s="26">
        <f t="shared" ref="AF27" si="54">R27*23.34%</f>
        <v>11.031651</v>
      </c>
      <c r="AG27" s="27">
        <f t="shared" si="14"/>
        <v>114.3790704</v>
      </c>
    </row>
    <row r="28" spans="1:33" ht="15.95" customHeight="1">
      <c r="A28" s="9" t="s">
        <v>39</v>
      </c>
      <c r="B28" s="17">
        <v>1816</v>
      </c>
      <c r="C28" s="17"/>
      <c r="D28" s="17">
        <v>1656</v>
      </c>
      <c r="E28" s="17"/>
      <c r="F28" s="17"/>
      <c r="G28" s="18">
        <f t="shared" ref="G28:S28" si="55">SUM(G26:G27)</f>
        <v>350.65699999999998</v>
      </c>
      <c r="H28" s="18">
        <f t="shared" si="55"/>
        <v>521.18600000000004</v>
      </c>
      <c r="I28" s="18">
        <f t="shared" si="55"/>
        <v>411.14699999999999</v>
      </c>
      <c r="J28" s="18">
        <f t="shared" si="55"/>
        <v>510.66899999999998</v>
      </c>
      <c r="K28" s="18">
        <f t="shared" si="55"/>
        <v>391.05099999999999</v>
      </c>
      <c r="L28" s="18">
        <f t="shared" si="55"/>
        <v>346.66899999999998</v>
      </c>
      <c r="M28" s="18">
        <f t="shared" si="55"/>
        <v>503.89599999999996</v>
      </c>
      <c r="N28" s="18">
        <f t="shared" si="55"/>
        <v>472.77000000000004</v>
      </c>
      <c r="O28" s="18">
        <f t="shared" si="55"/>
        <v>402.82499999999999</v>
      </c>
      <c r="P28" s="18">
        <f t="shared" si="55"/>
        <v>711.14300000000003</v>
      </c>
      <c r="Q28" s="18">
        <f t="shared" si="55"/>
        <v>628.03800000000001</v>
      </c>
      <c r="R28" s="18">
        <f t="shared" si="55"/>
        <v>628.125</v>
      </c>
      <c r="S28" s="18">
        <f t="shared" si="55"/>
        <v>5878.1759999999995</v>
      </c>
      <c r="T28" s="7"/>
      <c r="U28" s="7"/>
      <c r="V28" s="7"/>
      <c r="W28" s="7"/>
      <c r="AG28" s="27">
        <f t="shared" si="14"/>
        <v>0</v>
      </c>
    </row>
    <row r="29" spans="1:33" ht="15.95" customHeight="1">
      <c r="A29" s="11" t="s">
        <v>40</v>
      </c>
      <c r="B29" s="21">
        <v>2100</v>
      </c>
      <c r="C29" s="21">
        <v>86.378</v>
      </c>
      <c r="D29" s="21">
        <v>287.80500000000001</v>
      </c>
      <c r="E29" s="20">
        <v>0.1371</v>
      </c>
      <c r="F29" s="20">
        <v>7.0400000000000004E-2</v>
      </c>
      <c r="G29" s="15">
        <v>168.02</v>
      </c>
      <c r="H29" s="15">
        <v>174.99</v>
      </c>
      <c r="I29" s="15">
        <v>168.38</v>
      </c>
      <c r="J29" s="15">
        <v>168.37</v>
      </c>
      <c r="K29" s="15">
        <v>170.71</v>
      </c>
      <c r="L29" s="15">
        <v>172.73</v>
      </c>
      <c r="M29" s="15">
        <v>187</v>
      </c>
      <c r="N29" s="15">
        <v>177.04</v>
      </c>
      <c r="O29" s="15">
        <v>135.63</v>
      </c>
      <c r="P29" s="15">
        <v>188.99</v>
      </c>
      <c r="Q29" s="15">
        <v>158.36000000000001</v>
      </c>
      <c r="R29" s="15">
        <v>167.95</v>
      </c>
      <c r="S29" s="16">
        <f t="shared" ref="S29:S42" si="56">SUM(G29:R29)</f>
        <v>2038.1699999999998</v>
      </c>
      <c r="T29" s="7"/>
      <c r="U29" s="26">
        <f t="shared" si="43"/>
        <v>39.215868</v>
      </c>
      <c r="V29" s="26">
        <f t="shared" ref="V29" si="57">H29*23.34%</f>
        <v>40.842666000000001</v>
      </c>
      <c r="W29" s="26">
        <f t="shared" ref="W29" si="58">I29*23.34%</f>
        <v>39.299892</v>
      </c>
      <c r="X29" s="26">
        <f t="shared" ref="X29" si="59">J29*23.34%</f>
        <v>39.297558000000002</v>
      </c>
      <c r="Y29" s="26">
        <f t="shared" ref="Y29" si="60">K29*23.34%</f>
        <v>39.843713999999999</v>
      </c>
      <c r="Z29" s="26">
        <f t="shared" ref="Z29" si="61">L29*23.34%</f>
        <v>40.315182</v>
      </c>
      <c r="AA29" s="26">
        <f t="shared" ref="AA29" si="62">M29*23.34%</f>
        <v>43.645800000000001</v>
      </c>
      <c r="AB29" s="26">
        <f t="shared" ref="AB29" si="63">N29*23.34%</f>
        <v>41.321135999999996</v>
      </c>
      <c r="AC29" s="26">
        <f t="shared" ref="AC29" si="64">O29*23.34%</f>
        <v>31.656041999999999</v>
      </c>
      <c r="AD29" s="26">
        <f t="shared" ref="AD29" si="65">P29*23.34%</f>
        <v>44.110266000000003</v>
      </c>
      <c r="AE29" s="26">
        <f t="shared" ref="AE29" si="66">Q29*23.34%</f>
        <v>36.961224000000001</v>
      </c>
      <c r="AF29" s="26">
        <f t="shared" ref="AF29" si="67">R29*23.34%</f>
        <v>39.199529999999996</v>
      </c>
      <c r="AG29" s="27">
        <f t="shared" si="14"/>
        <v>475.70887800000008</v>
      </c>
    </row>
    <row r="30" spans="1:33" ht="15.95" customHeight="1">
      <c r="A30" s="11" t="s">
        <v>41</v>
      </c>
      <c r="B30" s="21">
        <v>1000</v>
      </c>
      <c r="C30" s="12">
        <v>89.927000000000007</v>
      </c>
      <c r="D30" s="21">
        <v>461.1</v>
      </c>
      <c r="E30" s="20">
        <v>0.46110000000000001</v>
      </c>
      <c r="F30" s="20">
        <v>5.7500000000000002E-2</v>
      </c>
      <c r="G30" s="15">
        <v>315.04000000000002</v>
      </c>
      <c r="H30" s="15">
        <v>324.69</v>
      </c>
      <c r="I30" s="15">
        <v>311.35000000000002</v>
      </c>
      <c r="J30" s="15">
        <v>326.06</v>
      </c>
      <c r="K30" s="15">
        <v>290.85000000000002</v>
      </c>
      <c r="L30" s="15">
        <v>223.66</v>
      </c>
      <c r="M30" s="15">
        <v>244.31</v>
      </c>
      <c r="N30" s="15">
        <v>141.13</v>
      </c>
      <c r="O30" s="15">
        <v>295.86</v>
      </c>
      <c r="P30" s="15">
        <v>331.05</v>
      </c>
      <c r="Q30" s="15">
        <v>299.01</v>
      </c>
      <c r="R30" s="15">
        <v>321.64999999999998</v>
      </c>
      <c r="S30" s="16">
        <f t="shared" si="56"/>
        <v>3424.6600000000003</v>
      </c>
      <c r="T30" s="7"/>
      <c r="U30" s="26">
        <f t="shared" ref="U30:U44" si="68">G30*23.34%</f>
        <v>73.530336000000005</v>
      </c>
      <c r="V30" s="26">
        <f t="shared" ref="V30:V42" si="69">H30*23.34%</f>
        <v>75.782646</v>
      </c>
      <c r="W30" s="26">
        <f t="shared" ref="W30:W42" si="70">I30*23.34%</f>
        <v>72.669089999999997</v>
      </c>
      <c r="X30" s="26">
        <f t="shared" ref="X30:X42" si="71">J30*23.34%</f>
        <v>76.102403999999993</v>
      </c>
      <c r="Y30" s="26">
        <f t="shared" ref="Y30:Y42" si="72">K30*23.34%</f>
        <v>67.88439000000001</v>
      </c>
      <c r="Z30" s="26">
        <f t="shared" ref="Z30:Z42" si="73">L30*23.34%</f>
        <v>52.202244</v>
      </c>
      <c r="AA30" s="26">
        <f t="shared" ref="AA30:AA42" si="74">M30*23.34%</f>
        <v>57.021954000000001</v>
      </c>
      <c r="AB30" s="26">
        <f t="shared" ref="AB30:AB42" si="75">N30*23.34%</f>
        <v>32.939741999999995</v>
      </c>
      <c r="AC30" s="26">
        <f t="shared" ref="AC30:AC42" si="76">O30*23.34%</f>
        <v>69.053724000000003</v>
      </c>
      <c r="AD30" s="26">
        <f t="shared" ref="AD30:AD42" si="77">P30*23.34%</f>
        <v>77.267070000000004</v>
      </c>
      <c r="AE30" s="26">
        <f t="shared" ref="AE30:AE42" si="78">Q30*23.34%</f>
        <v>69.788933999999998</v>
      </c>
      <c r="AF30" s="26">
        <f t="shared" ref="AF30:AF42" si="79">R30*23.34%</f>
        <v>75.07311</v>
      </c>
      <c r="AG30" s="27">
        <f t="shared" si="14"/>
        <v>799.31564400000002</v>
      </c>
    </row>
    <row r="31" spans="1:33" ht="15.95" customHeight="1">
      <c r="A31" s="11" t="s">
        <v>42</v>
      </c>
      <c r="B31" s="21">
        <v>1000</v>
      </c>
      <c r="C31" s="12">
        <v>87.817999999999998</v>
      </c>
      <c r="D31" s="21">
        <v>209.8</v>
      </c>
      <c r="E31" s="20">
        <v>0.20979999999999999</v>
      </c>
      <c r="F31" s="20">
        <v>5.7500000000000002E-2</v>
      </c>
      <c r="G31" s="15">
        <v>68.59</v>
      </c>
      <c r="H31" s="15">
        <v>73.78</v>
      </c>
      <c r="I31" s="15">
        <v>70.16</v>
      </c>
      <c r="J31" s="15">
        <v>147.57</v>
      </c>
      <c r="K31" s="15">
        <v>149.33000000000001</v>
      </c>
      <c r="L31" s="15">
        <v>132.94</v>
      </c>
      <c r="M31" s="15">
        <v>124.03</v>
      </c>
      <c r="N31" s="15">
        <v>145.28</v>
      </c>
      <c r="O31" s="15">
        <v>152.24</v>
      </c>
      <c r="P31" s="15">
        <v>153.29</v>
      </c>
      <c r="Q31" s="15">
        <v>131.16</v>
      </c>
      <c r="R31" s="15">
        <v>150.86000000000001</v>
      </c>
      <c r="S31" s="16">
        <f t="shared" si="56"/>
        <v>1499.23</v>
      </c>
      <c r="T31" s="7"/>
      <c r="U31" s="26">
        <f t="shared" si="68"/>
        <v>16.008906</v>
      </c>
      <c r="V31" s="26">
        <f t="shared" si="69"/>
        <v>17.220251999999999</v>
      </c>
      <c r="W31" s="26">
        <f t="shared" si="70"/>
        <v>16.375343999999998</v>
      </c>
      <c r="X31" s="26">
        <f t="shared" si="71"/>
        <v>34.442837999999995</v>
      </c>
      <c r="Y31" s="26">
        <f t="shared" si="72"/>
        <v>34.853622000000001</v>
      </c>
      <c r="Z31" s="26">
        <f t="shared" si="73"/>
        <v>31.028195999999998</v>
      </c>
      <c r="AA31" s="26">
        <f t="shared" si="74"/>
        <v>28.948602000000001</v>
      </c>
      <c r="AB31" s="26">
        <f t="shared" si="75"/>
        <v>33.908352000000001</v>
      </c>
      <c r="AC31" s="26">
        <f t="shared" si="76"/>
        <v>35.532816000000004</v>
      </c>
      <c r="AD31" s="26">
        <f t="shared" si="77"/>
        <v>35.777885999999995</v>
      </c>
      <c r="AE31" s="26">
        <f t="shared" si="78"/>
        <v>30.612743999999999</v>
      </c>
      <c r="AF31" s="26">
        <f t="shared" si="79"/>
        <v>35.210724000000006</v>
      </c>
      <c r="AG31" s="27">
        <f t="shared" si="14"/>
        <v>349.92028200000004</v>
      </c>
    </row>
    <row r="32" spans="1:33" ht="15.95" customHeight="1">
      <c r="A32" s="11" t="s">
        <v>43</v>
      </c>
      <c r="B32" s="21">
        <v>2000</v>
      </c>
      <c r="C32" s="12">
        <v>90.397999999999996</v>
      </c>
      <c r="D32" s="21">
        <v>180.23</v>
      </c>
      <c r="E32" s="20">
        <v>9.01E-2</v>
      </c>
      <c r="F32" s="20">
        <v>6.25E-2</v>
      </c>
      <c r="G32" s="15">
        <v>112.37</v>
      </c>
      <c r="H32" s="15">
        <v>113.59</v>
      </c>
      <c r="I32" s="15">
        <v>111.2</v>
      </c>
      <c r="J32" s="15">
        <v>105.86</v>
      </c>
      <c r="K32" s="15">
        <v>88.08</v>
      </c>
      <c r="L32" s="15">
        <v>104.16</v>
      </c>
      <c r="M32" s="15">
        <v>98.05</v>
      </c>
      <c r="N32" s="15">
        <v>127.01</v>
      </c>
      <c r="O32" s="15">
        <v>118.38</v>
      </c>
      <c r="P32" s="15">
        <v>124.25</v>
      </c>
      <c r="Q32" s="15">
        <v>109.79</v>
      </c>
      <c r="R32" s="15">
        <v>121.99</v>
      </c>
      <c r="S32" s="16">
        <f t="shared" si="56"/>
        <v>1334.7299999999998</v>
      </c>
      <c r="T32" s="7"/>
      <c r="U32" s="26">
        <f t="shared" si="68"/>
        <v>26.227157999999999</v>
      </c>
      <c r="V32" s="26">
        <f t="shared" si="69"/>
        <v>26.511906</v>
      </c>
      <c r="W32" s="26">
        <f t="shared" si="70"/>
        <v>25.954080000000001</v>
      </c>
      <c r="X32" s="26">
        <f t="shared" si="71"/>
        <v>24.707723999999999</v>
      </c>
      <c r="Y32" s="26">
        <f t="shared" si="72"/>
        <v>20.557872</v>
      </c>
      <c r="Z32" s="26">
        <f t="shared" si="73"/>
        <v>24.310943999999999</v>
      </c>
      <c r="AA32" s="26">
        <f t="shared" si="74"/>
        <v>22.884869999999999</v>
      </c>
      <c r="AB32" s="26">
        <f t="shared" si="75"/>
        <v>29.644134000000001</v>
      </c>
      <c r="AC32" s="26">
        <f t="shared" si="76"/>
        <v>27.629891999999998</v>
      </c>
      <c r="AD32" s="26">
        <f t="shared" si="77"/>
        <v>28.999949999999998</v>
      </c>
      <c r="AE32" s="26">
        <f t="shared" si="78"/>
        <v>25.624986</v>
      </c>
      <c r="AF32" s="26">
        <f t="shared" si="79"/>
        <v>28.472465999999997</v>
      </c>
      <c r="AG32" s="27">
        <f t="shared" si="14"/>
        <v>311.525982</v>
      </c>
    </row>
    <row r="33" spans="1:33" ht="15.95" customHeight="1">
      <c r="A33" s="11" t="s">
        <v>44</v>
      </c>
      <c r="B33" s="21">
        <v>500</v>
      </c>
      <c r="C33" s="21">
        <v>101.91</v>
      </c>
      <c r="D33" s="21">
        <v>72.275000000000006</v>
      </c>
      <c r="E33" s="20">
        <v>0.14460000000000001</v>
      </c>
      <c r="F33" s="20">
        <v>6.25E-2</v>
      </c>
      <c r="G33" s="15">
        <v>48.19</v>
      </c>
      <c r="H33" s="15">
        <v>50.46</v>
      </c>
      <c r="I33" s="15">
        <v>48.04</v>
      </c>
      <c r="J33" s="15">
        <v>49.96</v>
      </c>
      <c r="K33" s="15">
        <v>49.7</v>
      </c>
      <c r="L33" s="15">
        <v>48.6</v>
      </c>
      <c r="M33" s="15">
        <v>55.64</v>
      </c>
      <c r="N33" s="15">
        <v>54.33</v>
      </c>
      <c r="O33" s="15">
        <v>48.63</v>
      </c>
      <c r="P33" s="15">
        <v>52.61</v>
      </c>
      <c r="Q33" s="15">
        <v>45.35</v>
      </c>
      <c r="R33" s="15">
        <v>50.21</v>
      </c>
      <c r="S33" s="16">
        <f t="shared" si="56"/>
        <v>601.72</v>
      </c>
      <c r="T33" s="7"/>
      <c r="U33" s="26">
        <f t="shared" si="68"/>
        <v>11.247546</v>
      </c>
      <c r="V33" s="26">
        <f t="shared" si="69"/>
        <v>11.777364</v>
      </c>
      <c r="W33" s="26">
        <f t="shared" si="70"/>
        <v>11.212536</v>
      </c>
      <c r="X33" s="26">
        <f t="shared" si="71"/>
        <v>11.660664000000001</v>
      </c>
      <c r="Y33" s="26">
        <f t="shared" si="72"/>
        <v>11.59998</v>
      </c>
      <c r="Z33" s="26">
        <f t="shared" si="73"/>
        <v>11.34324</v>
      </c>
      <c r="AA33" s="26">
        <f t="shared" si="74"/>
        <v>12.986376</v>
      </c>
      <c r="AB33" s="26">
        <f t="shared" si="75"/>
        <v>12.680622</v>
      </c>
      <c r="AC33" s="26">
        <f t="shared" si="76"/>
        <v>11.350242</v>
      </c>
      <c r="AD33" s="26">
        <f t="shared" si="77"/>
        <v>12.279173999999999</v>
      </c>
      <c r="AE33" s="26">
        <f t="shared" si="78"/>
        <v>10.58469</v>
      </c>
      <c r="AF33" s="26">
        <f t="shared" si="79"/>
        <v>11.719014</v>
      </c>
      <c r="AG33" s="27">
        <f t="shared" si="14"/>
        <v>140.44144799999998</v>
      </c>
    </row>
    <row r="34" spans="1:33" ht="15.95" customHeight="1">
      <c r="A34" s="11" t="s">
        <v>45</v>
      </c>
      <c r="B34" s="21">
        <v>2400</v>
      </c>
      <c r="C34" s="12">
        <v>83.744</v>
      </c>
      <c r="D34" s="21">
        <v>244.56</v>
      </c>
      <c r="E34" s="20">
        <v>0.1019</v>
      </c>
      <c r="F34" s="20">
        <v>6.25E-2</v>
      </c>
      <c r="G34" s="15">
        <v>145.66999999999999</v>
      </c>
      <c r="H34" s="15">
        <v>160.54</v>
      </c>
      <c r="I34" s="15">
        <v>155.38999999999999</v>
      </c>
      <c r="J34" s="15">
        <v>160.57</v>
      </c>
      <c r="K34" s="15">
        <v>104.22</v>
      </c>
      <c r="L34" s="15">
        <v>108.31</v>
      </c>
      <c r="M34" s="15">
        <v>110.32</v>
      </c>
      <c r="N34" s="15">
        <v>104.18</v>
      </c>
      <c r="O34" s="15">
        <v>122.02</v>
      </c>
      <c r="P34" s="15">
        <v>170.16</v>
      </c>
      <c r="Q34" s="15">
        <v>158.16999999999999</v>
      </c>
      <c r="R34" s="15">
        <v>155.6</v>
      </c>
      <c r="S34" s="16">
        <f t="shared" si="56"/>
        <v>1655.15</v>
      </c>
      <c r="T34" s="7"/>
      <c r="U34" s="26">
        <f t="shared" si="68"/>
        <v>33.999378</v>
      </c>
      <c r="V34" s="26">
        <f t="shared" si="69"/>
        <v>37.470036</v>
      </c>
      <c r="W34" s="26">
        <f t="shared" si="70"/>
        <v>36.268025999999999</v>
      </c>
      <c r="X34" s="26">
        <f t="shared" si="71"/>
        <v>37.477038</v>
      </c>
      <c r="Y34" s="26">
        <f t="shared" si="72"/>
        <v>24.324947999999999</v>
      </c>
      <c r="Z34" s="26">
        <f t="shared" si="73"/>
        <v>25.279554000000001</v>
      </c>
      <c r="AA34" s="26">
        <f t="shared" si="74"/>
        <v>25.748687999999998</v>
      </c>
      <c r="AB34" s="26">
        <f t="shared" si="75"/>
        <v>24.315612000000002</v>
      </c>
      <c r="AC34" s="26">
        <f t="shared" si="76"/>
        <v>28.479467999999997</v>
      </c>
      <c r="AD34" s="26">
        <f t="shared" si="77"/>
        <v>39.715344000000002</v>
      </c>
      <c r="AE34" s="26">
        <f t="shared" si="78"/>
        <v>36.916877999999997</v>
      </c>
      <c r="AF34" s="26">
        <f t="shared" si="79"/>
        <v>36.317039999999999</v>
      </c>
      <c r="AG34" s="27">
        <f t="shared" si="14"/>
        <v>386.31200999999999</v>
      </c>
    </row>
    <row r="35" spans="1:33" ht="15.95" customHeight="1">
      <c r="A35" s="11" t="s">
        <v>46</v>
      </c>
      <c r="B35" s="21">
        <v>1500</v>
      </c>
      <c r="C35" s="12">
        <v>89.567999999999998</v>
      </c>
      <c r="D35" s="21">
        <v>86.15</v>
      </c>
      <c r="E35" s="20">
        <v>5.74E-2</v>
      </c>
      <c r="F35" s="20">
        <v>6.25E-2</v>
      </c>
      <c r="G35" s="15">
        <v>58.98</v>
      </c>
      <c r="H35" s="15">
        <v>60.12</v>
      </c>
      <c r="I35" s="15">
        <v>58.63</v>
      </c>
      <c r="J35" s="15">
        <v>62.04</v>
      </c>
      <c r="K35" s="15">
        <v>41.41</v>
      </c>
      <c r="L35" s="15">
        <v>46.76</v>
      </c>
      <c r="M35" s="15">
        <v>49.62</v>
      </c>
      <c r="N35" s="15">
        <v>41.39</v>
      </c>
      <c r="O35" s="15">
        <v>61.02</v>
      </c>
      <c r="P35" s="15">
        <v>62.54</v>
      </c>
      <c r="Q35" s="15">
        <v>60.3</v>
      </c>
      <c r="R35" s="15">
        <v>62.66</v>
      </c>
      <c r="S35" s="16">
        <f t="shared" si="56"/>
        <v>665.4699999999998</v>
      </c>
      <c r="T35" s="7"/>
      <c r="U35" s="26">
        <f t="shared" si="68"/>
        <v>13.765931999999999</v>
      </c>
      <c r="V35" s="26">
        <f t="shared" si="69"/>
        <v>14.032007999999999</v>
      </c>
      <c r="W35" s="26">
        <f t="shared" si="70"/>
        <v>13.684242000000001</v>
      </c>
      <c r="X35" s="26">
        <f t="shared" si="71"/>
        <v>14.480136</v>
      </c>
      <c r="Y35" s="26">
        <f t="shared" si="72"/>
        <v>9.6650939999999999</v>
      </c>
      <c r="Z35" s="26">
        <f t="shared" si="73"/>
        <v>10.913784</v>
      </c>
      <c r="AA35" s="26">
        <f t="shared" si="74"/>
        <v>11.581308</v>
      </c>
      <c r="AB35" s="26">
        <f t="shared" si="75"/>
        <v>9.6604259999999993</v>
      </c>
      <c r="AC35" s="26">
        <f t="shared" si="76"/>
        <v>14.242068</v>
      </c>
      <c r="AD35" s="26">
        <f t="shared" si="77"/>
        <v>14.596836</v>
      </c>
      <c r="AE35" s="26">
        <f t="shared" si="78"/>
        <v>14.074019999999999</v>
      </c>
      <c r="AF35" s="26">
        <f t="shared" si="79"/>
        <v>14.624844</v>
      </c>
      <c r="AG35" s="27">
        <f t="shared" si="14"/>
        <v>155.32069799999999</v>
      </c>
    </row>
    <row r="36" spans="1:33" ht="15.95" customHeight="1">
      <c r="A36" s="11" t="s">
        <v>47</v>
      </c>
      <c r="B36" s="21">
        <v>630</v>
      </c>
      <c r="C36" s="12">
        <v>85.415000000000006</v>
      </c>
      <c r="D36" s="21">
        <v>46.704000000000001</v>
      </c>
      <c r="E36" s="20">
        <v>7.4099999999999999E-2</v>
      </c>
      <c r="F36" s="20">
        <v>0.1</v>
      </c>
      <c r="G36" s="15">
        <v>26.62</v>
      </c>
      <c r="H36" s="15">
        <v>29.47</v>
      </c>
      <c r="I36" s="15">
        <v>29.14</v>
      </c>
      <c r="J36" s="15">
        <v>26.28</v>
      </c>
      <c r="K36" s="15">
        <v>19.63</v>
      </c>
      <c r="L36" s="15">
        <v>21.83</v>
      </c>
      <c r="M36" s="15">
        <v>32.11</v>
      </c>
      <c r="N36" s="15">
        <v>17.760000000000002</v>
      </c>
      <c r="O36" s="15">
        <v>21.21</v>
      </c>
      <c r="P36" s="15">
        <v>29.24</v>
      </c>
      <c r="Q36" s="15">
        <v>29.28</v>
      </c>
      <c r="R36" s="15">
        <v>28.42</v>
      </c>
      <c r="S36" s="16">
        <f t="shared" si="56"/>
        <v>310.99000000000007</v>
      </c>
      <c r="T36" s="7"/>
      <c r="U36" s="26">
        <f t="shared" si="68"/>
        <v>6.2131080000000001</v>
      </c>
      <c r="V36" s="26">
        <f t="shared" si="69"/>
        <v>6.878298</v>
      </c>
      <c r="W36" s="26">
        <f t="shared" si="70"/>
        <v>6.8012759999999997</v>
      </c>
      <c r="X36" s="26">
        <f t="shared" si="71"/>
        <v>6.1337520000000003</v>
      </c>
      <c r="Y36" s="26">
        <f t="shared" si="72"/>
        <v>4.5816419999999995</v>
      </c>
      <c r="Z36" s="26">
        <f t="shared" si="73"/>
        <v>5.0951219999999999</v>
      </c>
      <c r="AA36" s="26">
        <f t="shared" si="74"/>
        <v>7.4944739999999994</v>
      </c>
      <c r="AB36" s="26">
        <f t="shared" si="75"/>
        <v>4.1451840000000004</v>
      </c>
      <c r="AC36" s="26">
        <f t="shared" si="76"/>
        <v>4.9504140000000003</v>
      </c>
      <c r="AD36" s="26">
        <f t="shared" si="77"/>
        <v>6.8246159999999998</v>
      </c>
      <c r="AE36" s="26">
        <f t="shared" si="78"/>
        <v>6.833952</v>
      </c>
      <c r="AF36" s="26">
        <f t="shared" si="79"/>
        <v>6.6332279999999999</v>
      </c>
      <c r="AG36" s="27">
        <f t="shared" si="14"/>
        <v>72.585065999999998</v>
      </c>
    </row>
    <row r="37" spans="1:33" ht="15.95" customHeight="1">
      <c r="A37" s="11" t="s">
        <v>48</v>
      </c>
      <c r="B37" s="21">
        <v>840</v>
      </c>
      <c r="C37" s="12">
        <v>76.665000000000006</v>
      </c>
      <c r="D37" s="21">
        <v>85.61</v>
      </c>
      <c r="E37" s="20">
        <v>0.1019</v>
      </c>
      <c r="F37" s="20">
        <v>0.1</v>
      </c>
      <c r="G37" s="15">
        <v>38.65</v>
      </c>
      <c r="H37" s="15">
        <v>45.9</v>
      </c>
      <c r="I37" s="15">
        <v>49.1</v>
      </c>
      <c r="J37" s="15">
        <v>39.19</v>
      </c>
      <c r="K37" s="15">
        <v>51.52</v>
      </c>
      <c r="L37" s="15">
        <v>46.19</v>
      </c>
      <c r="M37" s="15">
        <v>39.49</v>
      </c>
      <c r="N37" s="15">
        <v>27.23</v>
      </c>
      <c r="O37" s="15">
        <v>37.21</v>
      </c>
      <c r="P37" s="15">
        <v>45.32</v>
      </c>
      <c r="Q37" s="15">
        <v>37.19</v>
      </c>
      <c r="R37" s="15">
        <v>39.49</v>
      </c>
      <c r="S37" s="16">
        <f t="shared" si="56"/>
        <v>496.48</v>
      </c>
      <c r="T37" s="7"/>
      <c r="U37" s="26">
        <f t="shared" si="68"/>
        <v>9.0209099999999989</v>
      </c>
      <c r="V37" s="26">
        <f t="shared" si="69"/>
        <v>10.713059999999999</v>
      </c>
      <c r="W37" s="26">
        <f t="shared" si="70"/>
        <v>11.45994</v>
      </c>
      <c r="X37" s="26">
        <f t="shared" si="71"/>
        <v>9.1469459999999998</v>
      </c>
      <c r="Y37" s="26">
        <f t="shared" si="72"/>
        <v>12.024768</v>
      </c>
      <c r="Z37" s="26">
        <f t="shared" si="73"/>
        <v>10.780745999999999</v>
      </c>
      <c r="AA37" s="26">
        <f t="shared" si="74"/>
        <v>9.2169660000000011</v>
      </c>
      <c r="AB37" s="26">
        <f t="shared" si="75"/>
        <v>6.3554820000000003</v>
      </c>
      <c r="AC37" s="26">
        <f t="shared" si="76"/>
        <v>8.6848139999999994</v>
      </c>
      <c r="AD37" s="26">
        <f t="shared" si="77"/>
        <v>10.577688</v>
      </c>
      <c r="AE37" s="26">
        <f t="shared" si="78"/>
        <v>8.6801459999999988</v>
      </c>
      <c r="AF37" s="26">
        <f t="shared" si="79"/>
        <v>9.2169660000000011</v>
      </c>
      <c r="AG37" s="27">
        <f t="shared" si="14"/>
        <v>115.87843199999999</v>
      </c>
    </row>
    <row r="38" spans="1:33" ht="15.95" customHeight="1">
      <c r="A38" s="11" t="s">
        <v>49</v>
      </c>
      <c r="B38" s="21">
        <v>440</v>
      </c>
      <c r="C38" s="12">
        <v>17.675000000000001</v>
      </c>
      <c r="D38" s="21">
        <v>18.128</v>
      </c>
      <c r="E38" s="20">
        <v>4.1200000000000001E-2</v>
      </c>
      <c r="F38" s="21"/>
      <c r="G38" s="16">
        <v>0.54</v>
      </c>
      <c r="H38" s="16">
        <v>0</v>
      </c>
      <c r="I38" s="16">
        <v>0</v>
      </c>
      <c r="J38" s="16">
        <v>2.9</v>
      </c>
      <c r="K38" s="16">
        <v>3.79</v>
      </c>
      <c r="L38" s="16">
        <v>0</v>
      </c>
      <c r="M38" s="16">
        <v>2.7170709999999998</v>
      </c>
      <c r="N38" s="16">
        <v>4.6143789999999996</v>
      </c>
      <c r="O38" s="16">
        <v>4.8174910000000004</v>
      </c>
      <c r="P38" s="16">
        <v>4.8369970000000002</v>
      </c>
      <c r="Q38" s="16">
        <v>2.3388909999999998</v>
      </c>
      <c r="R38" s="16">
        <v>5.6062079999999996</v>
      </c>
      <c r="S38" s="16">
        <f t="shared" si="56"/>
        <v>32.161037</v>
      </c>
      <c r="T38" s="7"/>
      <c r="U38" s="26">
        <f t="shared" si="68"/>
        <v>0.12603600000000001</v>
      </c>
      <c r="V38" s="26">
        <f t="shared" si="69"/>
        <v>0</v>
      </c>
      <c r="W38" s="26">
        <f t="shared" si="70"/>
        <v>0</v>
      </c>
      <c r="X38" s="26">
        <f t="shared" si="71"/>
        <v>0.67686000000000002</v>
      </c>
      <c r="Y38" s="26">
        <f t="shared" si="72"/>
        <v>0.88458599999999998</v>
      </c>
      <c r="Z38" s="26">
        <f t="shared" si="73"/>
        <v>0</v>
      </c>
      <c r="AA38" s="26">
        <f t="shared" si="74"/>
        <v>0.63416437139999993</v>
      </c>
      <c r="AB38" s="26">
        <f t="shared" si="75"/>
        <v>1.0769960585999998</v>
      </c>
      <c r="AC38" s="26">
        <f t="shared" si="76"/>
        <v>1.1244023994000001</v>
      </c>
      <c r="AD38" s="26">
        <f t="shared" si="77"/>
        <v>1.1289550998</v>
      </c>
      <c r="AE38" s="26">
        <f t="shared" si="78"/>
        <v>0.54589715939999994</v>
      </c>
      <c r="AF38" s="26">
        <f t="shared" si="79"/>
        <v>1.3084889471999999</v>
      </c>
      <c r="AG38" s="27">
        <f t="shared" si="14"/>
        <v>7.5063860357999994</v>
      </c>
    </row>
    <row r="39" spans="1:33" ht="15.95" customHeight="1">
      <c r="A39" s="11" t="s">
        <v>50</v>
      </c>
      <c r="B39" s="21">
        <v>880</v>
      </c>
      <c r="C39" s="12">
        <v>95.26</v>
      </c>
      <c r="D39" s="21">
        <v>114.1067</v>
      </c>
      <c r="E39" s="20">
        <v>0.12970000000000001</v>
      </c>
      <c r="F39" s="21"/>
      <c r="G39" s="16">
        <v>68.03</v>
      </c>
      <c r="H39" s="16">
        <v>75.599999999999994</v>
      </c>
      <c r="I39" s="16">
        <v>73.8</v>
      </c>
      <c r="J39" s="16">
        <v>68.5</v>
      </c>
      <c r="K39" s="16">
        <v>62.18</v>
      </c>
      <c r="L39" s="16">
        <v>73.64</v>
      </c>
      <c r="M39" s="16">
        <v>74.382407000000001</v>
      </c>
      <c r="N39" s="16">
        <v>75.685665</v>
      </c>
      <c r="O39" s="16">
        <v>79.688734999999994</v>
      </c>
      <c r="P39" s="16">
        <v>79.498936</v>
      </c>
      <c r="Q39" s="16">
        <v>71.560536999999997</v>
      </c>
      <c r="R39" s="16">
        <v>79.178681999999995</v>
      </c>
      <c r="S39" s="16">
        <f t="shared" si="56"/>
        <v>881.74496199999987</v>
      </c>
      <c r="T39" s="7"/>
      <c r="U39" s="26">
        <f t="shared" si="68"/>
        <v>15.878202</v>
      </c>
      <c r="V39" s="26">
        <f t="shared" si="69"/>
        <v>17.645039999999998</v>
      </c>
      <c r="W39" s="26">
        <f t="shared" si="70"/>
        <v>17.224919999999997</v>
      </c>
      <c r="X39" s="26">
        <f t="shared" si="71"/>
        <v>15.9879</v>
      </c>
      <c r="Y39" s="26">
        <f t="shared" si="72"/>
        <v>14.512812</v>
      </c>
      <c r="Z39" s="26">
        <f t="shared" si="73"/>
        <v>17.187576</v>
      </c>
      <c r="AA39" s="26">
        <f t="shared" si="74"/>
        <v>17.3608537938</v>
      </c>
      <c r="AB39" s="26">
        <f t="shared" si="75"/>
        <v>17.665034210999998</v>
      </c>
      <c r="AC39" s="26">
        <f t="shared" si="76"/>
        <v>18.599350748999999</v>
      </c>
      <c r="AD39" s="26">
        <f t="shared" si="77"/>
        <v>18.5550516624</v>
      </c>
      <c r="AE39" s="26">
        <f t="shared" si="78"/>
        <v>16.702229335799998</v>
      </c>
      <c r="AF39" s="26">
        <f t="shared" si="79"/>
        <v>18.4803043788</v>
      </c>
      <c r="AG39" s="27">
        <f t="shared" si="14"/>
        <v>205.79927413079997</v>
      </c>
    </row>
    <row r="40" spans="1:33" ht="15.95" customHeight="1">
      <c r="A40" s="11" t="s">
        <v>51</v>
      </c>
      <c r="B40" s="21">
        <v>1000</v>
      </c>
      <c r="C40" s="12">
        <v>65.683000000000007</v>
      </c>
      <c r="D40" s="21">
        <v>121.33</v>
      </c>
      <c r="E40" s="20">
        <v>0.12130000000000001</v>
      </c>
      <c r="F40" s="20">
        <v>5.7500000000000002E-2</v>
      </c>
      <c r="G40" s="15">
        <v>77.28</v>
      </c>
      <c r="H40" s="15">
        <v>82.34</v>
      </c>
      <c r="I40" s="15">
        <v>67.47</v>
      </c>
      <c r="J40" s="15">
        <v>87.93</v>
      </c>
      <c r="K40" s="15">
        <v>88.16</v>
      </c>
      <c r="L40" s="15">
        <v>43.89</v>
      </c>
      <c r="M40" s="15">
        <v>26.23</v>
      </c>
      <c r="N40" s="15">
        <v>30.97</v>
      </c>
      <c r="O40" s="15">
        <v>42.25</v>
      </c>
      <c r="P40" s="15">
        <v>55.43</v>
      </c>
      <c r="Q40" s="15">
        <v>35.19</v>
      </c>
      <c r="R40" s="15">
        <v>39.96</v>
      </c>
      <c r="S40" s="16">
        <f t="shared" si="56"/>
        <v>677.09999999999991</v>
      </c>
      <c r="T40" s="7"/>
      <c r="U40" s="26">
        <f t="shared" si="68"/>
        <v>18.037151999999999</v>
      </c>
      <c r="V40" s="26">
        <f t="shared" si="69"/>
        <v>19.218156</v>
      </c>
      <c r="W40" s="26">
        <f t="shared" si="70"/>
        <v>15.747498</v>
      </c>
      <c r="X40" s="26">
        <f t="shared" si="71"/>
        <v>20.522862</v>
      </c>
      <c r="Y40" s="26">
        <f t="shared" si="72"/>
        <v>20.576543999999998</v>
      </c>
      <c r="Z40" s="26">
        <f t="shared" si="73"/>
        <v>10.243926</v>
      </c>
      <c r="AA40" s="26">
        <f t="shared" si="74"/>
        <v>6.1220819999999998</v>
      </c>
      <c r="AB40" s="26">
        <f t="shared" si="75"/>
        <v>7.2283979999999994</v>
      </c>
      <c r="AC40" s="26">
        <f t="shared" si="76"/>
        <v>9.8611500000000003</v>
      </c>
      <c r="AD40" s="26">
        <f t="shared" si="77"/>
        <v>12.937362</v>
      </c>
      <c r="AE40" s="26">
        <f t="shared" si="78"/>
        <v>8.2133459999999996</v>
      </c>
      <c r="AF40" s="26">
        <f t="shared" si="79"/>
        <v>9.3266639999999992</v>
      </c>
      <c r="AG40" s="27">
        <f t="shared" si="14"/>
        <v>158.03513999999998</v>
      </c>
    </row>
    <row r="41" spans="1:33" ht="15.95" customHeight="1">
      <c r="A41" s="11" t="s">
        <v>52</v>
      </c>
      <c r="B41" s="21">
        <v>1000</v>
      </c>
      <c r="C41" s="12">
        <v>73.257000000000005</v>
      </c>
      <c r="D41" s="21">
        <v>52.7</v>
      </c>
      <c r="E41" s="20">
        <v>5.2699999999999997E-2</v>
      </c>
      <c r="F41" s="20">
        <v>6.25E-2</v>
      </c>
      <c r="G41" s="15">
        <v>24.89</v>
      </c>
      <c r="H41" s="15">
        <v>24</v>
      </c>
      <c r="I41" s="15">
        <v>22.03</v>
      </c>
      <c r="J41" s="15">
        <v>33.14</v>
      </c>
      <c r="K41" s="15">
        <v>18.09</v>
      </c>
      <c r="L41" s="15">
        <v>27.59</v>
      </c>
      <c r="M41" s="15">
        <v>18.989999999999998</v>
      </c>
      <c r="N41" s="15">
        <v>15.04</v>
      </c>
      <c r="O41" s="15">
        <v>26.95</v>
      </c>
      <c r="P41" s="15">
        <v>32.89</v>
      </c>
      <c r="Q41" s="15">
        <v>27.35</v>
      </c>
      <c r="R41" s="15">
        <v>28.62</v>
      </c>
      <c r="S41" s="16">
        <f t="shared" si="56"/>
        <v>299.58000000000004</v>
      </c>
      <c r="T41" s="7"/>
      <c r="U41" s="26">
        <f t="shared" si="68"/>
        <v>5.8093260000000004</v>
      </c>
      <c r="V41" s="26">
        <f t="shared" si="69"/>
        <v>5.6015999999999995</v>
      </c>
      <c r="W41" s="26">
        <f t="shared" si="70"/>
        <v>5.1418020000000002</v>
      </c>
      <c r="X41" s="26">
        <f t="shared" si="71"/>
        <v>7.7348759999999999</v>
      </c>
      <c r="Y41" s="26">
        <f t="shared" si="72"/>
        <v>4.2222059999999999</v>
      </c>
      <c r="Z41" s="26">
        <f t="shared" si="73"/>
        <v>6.4395059999999997</v>
      </c>
      <c r="AA41" s="26">
        <f t="shared" si="74"/>
        <v>4.4322659999999994</v>
      </c>
      <c r="AB41" s="26">
        <f t="shared" si="75"/>
        <v>3.5103359999999997</v>
      </c>
      <c r="AC41" s="26">
        <f t="shared" si="76"/>
        <v>6.2901299999999996</v>
      </c>
      <c r="AD41" s="26">
        <f t="shared" si="77"/>
        <v>7.676526</v>
      </c>
      <c r="AE41" s="26">
        <f t="shared" si="78"/>
        <v>6.3834900000000001</v>
      </c>
      <c r="AF41" s="26">
        <f t="shared" si="79"/>
        <v>6.6799080000000002</v>
      </c>
      <c r="AG41" s="27">
        <f t="shared" si="14"/>
        <v>69.921972000000011</v>
      </c>
    </row>
    <row r="42" spans="1:33" ht="15.95" customHeight="1">
      <c r="A42" s="11" t="s">
        <v>53</v>
      </c>
      <c r="B42" s="32"/>
      <c r="C42" s="33"/>
      <c r="D42" s="33"/>
      <c r="E42" s="33"/>
      <c r="F42" s="33"/>
      <c r="G42" s="15">
        <v>17.670000000000002</v>
      </c>
      <c r="H42" s="15">
        <v>12.01</v>
      </c>
      <c r="I42" s="15">
        <v>11.63</v>
      </c>
      <c r="J42" s="15">
        <v>13.36</v>
      </c>
      <c r="K42" s="15">
        <v>16</v>
      </c>
      <c r="L42" s="15">
        <v>15.27</v>
      </c>
      <c r="M42" s="16">
        <v>16.805617999999999</v>
      </c>
      <c r="N42" s="16">
        <v>11.818723</v>
      </c>
      <c r="O42" s="16">
        <v>13.651216</v>
      </c>
      <c r="P42" s="16">
        <v>16.470796</v>
      </c>
      <c r="Q42" s="16">
        <v>19.344270000000002</v>
      </c>
      <c r="R42" s="16">
        <v>24.235555999999999</v>
      </c>
      <c r="S42" s="16">
        <f t="shared" si="56"/>
        <v>188.26617899999999</v>
      </c>
      <c r="T42" s="7"/>
      <c r="U42" s="26">
        <f t="shared" si="68"/>
        <v>4.1241780000000006</v>
      </c>
      <c r="V42" s="26">
        <f t="shared" si="69"/>
        <v>2.803134</v>
      </c>
      <c r="W42" s="26">
        <f t="shared" si="70"/>
        <v>2.714442</v>
      </c>
      <c r="X42" s="26">
        <f t="shared" si="71"/>
        <v>3.1182239999999997</v>
      </c>
      <c r="Y42" s="26">
        <f t="shared" si="72"/>
        <v>3.7343999999999999</v>
      </c>
      <c r="Z42" s="26">
        <f t="shared" si="73"/>
        <v>3.5640179999999999</v>
      </c>
      <c r="AA42" s="26">
        <f t="shared" si="74"/>
        <v>3.9224312411999995</v>
      </c>
      <c r="AB42" s="26">
        <f t="shared" si="75"/>
        <v>2.7584899481999998</v>
      </c>
      <c r="AC42" s="26">
        <f t="shared" si="76"/>
        <v>3.1861938143999997</v>
      </c>
      <c r="AD42" s="26">
        <f t="shared" si="77"/>
        <v>3.8442837864000001</v>
      </c>
      <c r="AE42" s="26">
        <f t="shared" si="78"/>
        <v>4.5149526180000006</v>
      </c>
      <c r="AF42" s="26">
        <f t="shared" si="79"/>
        <v>5.6565787703999995</v>
      </c>
      <c r="AG42" s="27">
        <f t="shared" si="14"/>
        <v>43.941326178600008</v>
      </c>
    </row>
    <row r="43" spans="1:33" ht="15.95" customHeight="1">
      <c r="A43" s="9" t="s">
        <v>54</v>
      </c>
      <c r="B43" s="17">
        <v>15290</v>
      </c>
      <c r="C43" s="17"/>
      <c r="D43" s="17">
        <v>1980.502</v>
      </c>
      <c r="E43" s="17"/>
      <c r="F43" s="17"/>
      <c r="G43" s="18">
        <f t="shared" ref="G43:S43" si="80">SUM(G29:G42)</f>
        <v>1170.5400000000002</v>
      </c>
      <c r="H43" s="18">
        <f t="shared" si="80"/>
        <v>1227.49</v>
      </c>
      <c r="I43" s="18">
        <f t="shared" si="80"/>
        <v>1176.3200000000002</v>
      </c>
      <c r="J43" s="18">
        <f t="shared" si="80"/>
        <v>1291.7300000000002</v>
      </c>
      <c r="K43" s="18">
        <f t="shared" si="80"/>
        <v>1153.67</v>
      </c>
      <c r="L43" s="18">
        <f t="shared" si="80"/>
        <v>1065.5699999999997</v>
      </c>
      <c r="M43" s="18">
        <f t="shared" si="80"/>
        <v>1079.6950960000001</v>
      </c>
      <c r="N43" s="18">
        <f t="shared" si="80"/>
        <v>973.47876699999995</v>
      </c>
      <c r="O43" s="18">
        <f t="shared" si="80"/>
        <v>1159.557442</v>
      </c>
      <c r="P43" s="18">
        <f t="shared" si="80"/>
        <v>1346.5767290000001</v>
      </c>
      <c r="Q43" s="18">
        <f t="shared" si="80"/>
        <v>1184.3936980000001</v>
      </c>
      <c r="R43" s="18">
        <f t="shared" si="80"/>
        <v>1276.4304460000001</v>
      </c>
      <c r="S43" s="18">
        <f t="shared" si="80"/>
        <v>14105.452177999998</v>
      </c>
      <c r="T43" s="7"/>
      <c r="U43" s="7"/>
      <c r="V43" s="7"/>
      <c r="W43" s="7"/>
      <c r="AG43" s="27">
        <f t="shared" si="14"/>
        <v>0</v>
      </c>
    </row>
    <row r="44" spans="1:33" ht="15.95" customHeight="1">
      <c r="A44" s="11" t="s">
        <v>55</v>
      </c>
      <c r="B44" s="21">
        <v>1320</v>
      </c>
      <c r="C44" s="21">
        <v>92.29</v>
      </c>
      <c r="D44" s="21">
        <v>230.55</v>
      </c>
      <c r="E44" s="20">
        <v>0.18590000000000001</v>
      </c>
      <c r="F44" s="21"/>
      <c r="G44" s="15">
        <v>165.363293</v>
      </c>
      <c r="H44" s="15">
        <v>171.46131</v>
      </c>
      <c r="I44" s="15">
        <v>143.206222</v>
      </c>
      <c r="J44" s="15">
        <v>171.5292</v>
      </c>
      <c r="K44" s="15">
        <v>169.90967000000001</v>
      </c>
      <c r="L44" s="15">
        <v>148.81815499999999</v>
      </c>
      <c r="M44" s="16">
        <v>154.182208</v>
      </c>
      <c r="N44" s="16">
        <v>129.02647300000001</v>
      </c>
      <c r="O44" s="16">
        <v>148.73242300000001</v>
      </c>
      <c r="P44" s="16">
        <v>171.33757499999999</v>
      </c>
      <c r="Q44" s="16">
        <v>142.45376999999999</v>
      </c>
      <c r="R44" s="16">
        <v>147.828993</v>
      </c>
      <c r="S44" s="16">
        <f>SUM(G44:R44)</f>
        <v>1863.8492919999999</v>
      </c>
      <c r="T44" s="7"/>
      <c r="U44" s="26">
        <f t="shared" si="68"/>
        <v>38.595792586199998</v>
      </c>
      <c r="V44" s="26">
        <f t="shared" ref="V44" si="81">H44*23.34%</f>
        <v>40.019069754</v>
      </c>
      <c r="W44" s="26">
        <f t="shared" ref="W44" si="82">I44*23.34%</f>
        <v>33.424332214799996</v>
      </c>
      <c r="X44" s="26">
        <f t="shared" ref="X44" si="83">J44*23.34%</f>
        <v>40.03491528</v>
      </c>
      <c r="Y44" s="26">
        <f t="shared" ref="Y44" si="84">K44*23.34%</f>
        <v>39.656916977999998</v>
      </c>
      <c r="Z44" s="26">
        <f t="shared" ref="Z44" si="85">L44*23.34%</f>
        <v>34.734157376999995</v>
      </c>
      <c r="AA44" s="26">
        <f t="shared" ref="AA44" si="86">M44*23.34%</f>
        <v>35.986127347200004</v>
      </c>
      <c r="AB44" s="26">
        <f t="shared" ref="AB44" si="87">N44*23.34%</f>
        <v>30.114778798200003</v>
      </c>
      <c r="AC44" s="26">
        <f t="shared" ref="AC44" si="88">O44*23.34%</f>
        <v>34.714147528200002</v>
      </c>
      <c r="AD44" s="26">
        <f t="shared" ref="AD44" si="89">P44*23.34%</f>
        <v>39.990190004999995</v>
      </c>
      <c r="AE44" s="26">
        <f t="shared" ref="AE44" si="90">Q44*23.34%</f>
        <v>33.248709917999996</v>
      </c>
      <c r="AF44" s="26">
        <f t="shared" ref="AF44" si="91">R44*23.34%</f>
        <v>34.503286966200001</v>
      </c>
      <c r="AG44" s="27">
        <f t="shared" si="14"/>
        <v>435.02242475279996</v>
      </c>
    </row>
    <row r="45" spans="1:33" ht="15.95" customHeight="1">
      <c r="A45" s="9" t="s">
        <v>56</v>
      </c>
      <c r="B45" s="17">
        <v>1240</v>
      </c>
      <c r="C45" s="17"/>
      <c r="D45" s="17">
        <v>230.55</v>
      </c>
      <c r="E45" s="17"/>
      <c r="F45" s="17"/>
      <c r="G45" s="18">
        <f t="shared" ref="G45:S45" si="92">G44</f>
        <v>165.363293</v>
      </c>
      <c r="H45" s="18">
        <f t="shared" si="92"/>
        <v>171.46131</v>
      </c>
      <c r="I45" s="18">
        <f t="shared" si="92"/>
        <v>143.206222</v>
      </c>
      <c r="J45" s="18">
        <f t="shared" si="92"/>
        <v>171.5292</v>
      </c>
      <c r="K45" s="18">
        <f t="shared" si="92"/>
        <v>169.90967000000001</v>
      </c>
      <c r="L45" s="18">
        <f t="shared" si="92"/>
        <v>148.81815499999999</v>
      </c>
      <c r="M45" s="18">
        <f t="shared" si="92"/>
        <v>154.182208</v>
      </c>
      <c r="N45" s="18">
        <f t="shared" si="92"/>
        <v>129.02647300000001</v>
      </c>
      <c r="O45" s="18">
        <f t="shared" si="92"/>
        <v>148.73242300000001</v>
      </c>
      <c r="P45" s="18">
        <f t="shared" si="92"/>
        <v>171.33757499999999</v>
      </c>
      <c r="Q45" s="18">
        <f t="shared" si="92"/>
        <v>142.45376999999999</v>
      </c>
      <c r="R45" s="18">
        <f t="shared" si="92"/>
        <v>147.828993</v>
      </c>
      <c r="S45" s="18">
        <f t="shared" si="92"/>
        <v>1863.8492919999999</v>
      </c>
      <c r="T45" s="7"/>
      <c r="U45" s="7"/>
      <c r="V45" s="7"/>
      <c r="W45" s="7"/>
      <c r="AG45" s="27">
        <f t="shared" si="14"/>
        <v>0</v>
      </c>
    </row>
    <row r="46" spans="1:33" ht="15.95" customHeight="1">
      <c r="A46" s="34" t="s">
        <v>57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7"/>
      <c r="U46" s="7"/>
      <c r="V46" s="7"/>
      <c r="W46" s="7"/>
      <c r="AG46" s="27">
        <f t="shared" si="14"/>
        <v>0</v>
      </c>
    </row>
    <row r="47" spans="1:33" ht="12.7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7"/>
      <c r="U47" s="7"/>
      <c r="V47" s="7"/>
      <c r="W47" s="7"/>
      <c r="AG47" s="27">
        <f>SUM(AG7:AG46)</f>
        <v>10604.591406258598</v>
      </c>
    </row>
    <row r="48" spans="1:33" ht="12.75">
      <c r="A48" s="2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2.75">
      <c r="A49" s="2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2.75">
      <c r="A50" s="2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2.75">
      <c r="A51" s="2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2.75">
      <c r="A52" s="2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2.75">
      <c r="A53" s="2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2.75">
      <c r="A54" s="2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12.75">
      <c r="A55" s="2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2.75">
      <c r="A56" s="2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2.75">
      <c r="A57" s="2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2.75">
      <c r="A58" s="2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2.75">
      <c r="A59" s="2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2.75">
      <c r="A60" s="2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2.75">
      <c r="A61" s="2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2.75">
      <c r="A62" s="2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2.75">
      <c r="A63" s="2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2.75">
      <c r="A64" s="2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2.75">
      <c r="A65" s="2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2.75">
      <c r="A66" s="2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2.75">
      <c r="A67" s="2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2.75">
      <c r="A68" s="2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2.75">
      <c r="A69" s="2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2.75">
      <c r="A70" s="2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2.75">
      <c r="A71" s="2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2.75">
      <c r="A72" s="2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2.75">
      <c r="A73" s="2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2.75">
      <c r="A74" s="2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2.75">
      <c r="A75" s="2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2.75">
      <c r="A76" s="2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2.75">
      <c r="A77" s="2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2.75">
      <c r="A78" s="2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2.75">
      <c r="A79" s="2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2.75">
      <c r="A80" s="2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2.75">
      <c r="A81" s="2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2.75">
      <c r="A82" s="2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2.75">
      <c r="A83" s="2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2.75">
      <c r="A84" s="2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2.75">
      <c r="A85" s="2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2.75">
      <c r="A86" s="2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2.75">
      <c r="A87" s="2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2.75">
      <c r="A88" s="2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2.75">
      <c r="A89" s="2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2.75">
      <c r="A90" s="2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2.75">
      <c r="A91" s="2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2.75">
      <c r="A92" s="2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2.75">
      <c r="A93" s="2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2.75">
      <c r="A94" s="2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2.75">
      <c r="A95" s="2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2.75">
      <c r="A96" s="2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2.75">
      <c r="A97" s="2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2.75">
      <c r="A98" s="2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2.75">
      <c r="A99" s="2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2.75">
      <c r="A100" s="2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2.75">
      <c r="A101" s="2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2.75">
      <c r="A102" s="2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2.75">
      <c r="A103" s="2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2.75">
      <c r="A104" s="2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2.75">
      <c r="A105" s="2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.75">
      <c r="A106" s="2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2.75">
      <c r="A107" s="2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2.75">
      <c r="A108" s="2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2.75">
      <c r="A109" s="2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2.75">
      <c r="A110" s="2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2.75">
      <c r="A111" s="2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2.75">
      <c r="A112" s="2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2.75">
      <c r="A113" s="2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.75">
      <c r="A114" s="2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2.75">
      <c r="A115" s="2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2.75">
      <c r="A116" s="2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2.75">
      <c r="A117" s="2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2.75">
      <c r="A118" s="2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2.75">
      <c r="A119" s="2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2.75">
      <c r="A120" s="2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2.75">
      <c r="A121" s="2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2.75">
      <c r="A122" s="2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2.75">
      <c r="A123" s="2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2.75">
      <c r="A124" s="2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2.75">
      <c r="A125" s="2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2.75">
      <c r="A126" s="2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2.75">
      <c r="A127" s="2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2.75">
      <c r="A128" s="2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2.75">
      <c r="A129" s="2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2.75">
      <c r="A130" s="2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2.75">
      <c r="A131" s="2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2.75">
      <c r="A132" s="2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2.75">
      <c r="A133" s="2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2.75">
      <c r="A134" s="2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2.75">
      <c r="A135" s="2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2.75">
      <c r="A136" s="2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2.75">
      <c r="A137" s="2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2.75">
      <c r="A138" s="2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2.75">
      <c r="A139" s="2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2.75">
      <c r="A140" s="2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2.75">
      <c r="A141" s="2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2.75">
      <c r="A142" s="2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2.75">
      <c r="A143" s="2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2.75">
      <c r="A144" s="2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2.75">
      <c r="A145" s="2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2.75">
      <c r="A146" s="2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2.75">
      <c r="A147" s="2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2.75">
      <c r="A148" s="2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2.75">
      <c r="A149" s="2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2.75">
      <c r="A150" s="2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2.75">
      <c r="A151" s="2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2.75">
      <c r="A152" s="2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2.75">
      <c r="A153" s="25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2.75">
      <c r="A154" s="25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2.75">
      <c r="A155" s="25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2.75">
      <c r="A156" s="25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2.75">
      <c r="A157" s="25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2.75">
      <c r="A158" s="25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2.75">
      <c r="A159" s="25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2.75">
      <c r="A160" s="25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2.75">
      <c r="A161" s="25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2.75">
      <c r="A162" s="25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2.75">
      <c r="A163" s="25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2.75">
      <c r="A164" s="25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2.75">
      <c r="A165" s="25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2.75">
      <c r="A166" s="25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2.75">
      <c r="A167" s="25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2.75">
      <c r="A168" s="25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2.75">
      <c r="A169" s="25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2.75">
      <c r="A170" s="25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2.75">
      <c r="A171" s="25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2.75">
      <c r="A172" s="25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2.75">
      <c r="A173" s="25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2.75">
      <c r="A174" s="25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2.75">
      <c r="A175" s="25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2.75">
      <c r="A176" s="25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2.75">
      <c r="A177" s="25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2.75">
      <c r="A178" s="25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2.75">
      <c r="A179" s="25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2.75">
      <c r="A180" s="25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2.75">
      <c r="A181" s="25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2.75">
      <c r="A182" s="25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2.75">
      <c r="A183" s="25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2.75">
      <c r="A184" s="25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2.75">
      <c r="A185" s="25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2.75">
      <c r="A186" s="25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2.75">
      <c r="A187" s="25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2.75">
      <c r="A188" s="25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2.75">
      <c r="A189" s="25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2.75">
      <c r="A190" s="25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2.75">
      <c r="A191" s="25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2.75">
      <c r="A192" s="25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2.75">
      <c r="A193" s="25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2.75">
      <c r="A194" s="25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2.75">
      <c r="A195" s="25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2.75">
      <c r="A196" s="25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2.75">
      <c r="A197" s="25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2.75">
      <c r="A198" s="25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2.75">
      <c r="A199" s="25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2.75">
      <c r="A200" s="25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2.75">
      <c r="A201" s="25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2.75">
      <c r="A202" s="25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2.75">
      <c r="A203" s="25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2.75">
      <c r="A204" s="25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2.75">
      <c r="A205" s="25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2.75">
      <c r="A206" s="25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2.75">
      <c r="A207" s="25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2.75">
      <c r="A208" s="25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2.75">
      <c r="A209" s="25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2.75">
      <c r="A210" s="25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2.75">
      <c r="A211" s="25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2.75">
      <c r="A212" s="25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2.75">
      <c r="A213" s="25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2.75">
      <c r="A214" s="25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2.75">
      <c r="A215" s="25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2.75">
      <c r="A216" s="25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2.75">
      <c r="A217" s="25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2.75">
      <c r="A218" s="25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2.75">
      <c r="A219" s="25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2.75">
      <c r="A220" s="25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2.75">
      <c r="A221" s="25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2.75">
      <c r="A222" s="25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2.75">
      <c r="A223" s="25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2.75">
      <c r="A224" s="25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2.75">
      <c r="A225" s="25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2.75">
      <c r="A226" s="25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2.75">
      <c r="A227" s="25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2.75">
      <c r="A228" s="25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2.75">
      <c r="A229" s="25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2.75">
      <c r="A230" s="25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2.75">
      <c r="A231" s="25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2.75">
      <c r="A232" s="25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2.75">
      <c r="A233" s="25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2.75">
      <c r="A234" s="25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2.75">
      <c r="A235" s="25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2.75">
      <c r="A236" s="25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2.75">
      <c r="A237" s="25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2.75">
      <c r="A238" s="25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2.75">
      <c r="A239" s="25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2.75">
      <c r="A240" s="25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2.75">
      <c r="A241" s="25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2.75">
      <c r="A242" s="25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2.75">
      <c r="A243" s="25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2.75">
      <c r="A244" s="25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2.75">
      <c r="A245" s="25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2.75">
      <c r="A246" s="25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2.75">
      <c r="A247" s="25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2.75">
      <c r="A248" s="25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2.75">
      <c r="A249" s="25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2.75">
      <c r="A250" s="25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2.75">
      <c r="A251" s="25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2.75">
      <c r="A252" s="25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2.75">
      <c r="A253" s="25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2.75">
      <c r="A254" s="25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2.75">
      <c r="A255" s="25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2.75">
      <c r="A256" s="25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2.75">
      <c r="A257" s="25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2.75">
      <c r="A258" s="25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2.75">
      <c r="A259" s="25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2.75">
      <c r="A260" s="25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2.75">
      <c r="A261" s="25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2.75">
      <c r="A262" s="25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2.75">
      <c r="A263" s="25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2.75">
      <c r="A264" s="25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2.75">
      <c r="A265" s="25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2.75">
      <c r="A266" s="25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2.75">
      <c r="A267" s="25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2.75">
      <c r="A268" s="25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2.75">
      <c r="A269" s="25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2.75">
      <c r="A270" s="25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2.75">
      <c r="A271" s="25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2.75">
      <c r="A272" s="25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2.75">
      <c r="A273" s="25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2.75">
      <c r="A274" s="25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2.75">
      <c r="A275" s="25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2.75">
      <c r="A276" s="25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2.75">
      <c r="A277" s="25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2.75">
      <c r="A278" s="25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2.75">
      <c r="A279" s="25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2.75">
      <c r="A280" s="25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2.75">
      <c r="A281" s="25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2.75">
      <c r="A282" s="25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2.75">
      <c r="A283" s="25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2.75">
      <c r="A284" s="25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2.75">
      <c r="A285" s="25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2.75">
      <c r="A286" s="25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2.75">
      <c r="A287" s="25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2.75">
      <c r="A288" s="25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2.75">
      <c r="A289" s="25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2.75">
      <c r="A290" s="25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2.75">
      <c r="A291" s="25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2.75">
      <c r="A292" s="25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2.75">
      <c r="A293" s="25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2.75">
      <c r="A294" s="25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2.75">
      <c r="A295" s="25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2.75">
      <c r="A296" s="25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2.75">
      <c r="A297" s="25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2.75">
      <c r="A298" s="25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2.75">
      <c r="A299" s="25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2.75">
      <c r="A300" s="25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2.75">
      <c r="A301" s="25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2.75">
      <c r="A302" s="25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2.75">
      <c r="A303" s="25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2.75">
      <c r="A304" s="25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2.75">
      <c r="A305" s="25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2.75">
      <c r="A306" s="25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2.75">
      <c r="A307" s="25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2.75">
      <c r="A308" s="25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2.75">
      <c r="A309" s="25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2.75">
      <c r="A310" s="25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2.75">
      <c r="A311" s="25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2.75">
      <c r="A312" s="25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2.75">
      <c r="A313" s="25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2.75">
      <c r="A314" s="25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2.75">
      <c r="A315" s="25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2.75">
      <c r="A316" s="25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2.75">
      <c r="A317" s="25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2.75">
      <c r="A318" s="25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2.75">
      <c r="A319" s="25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2.75">
      <c r="A320" s="25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2.75">
      <c r="A321" s="25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2.75">
      <c r="A322" s="25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2.75">
      <c r="A323" s="25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2.75">
      <c r="A324" s="25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2.75">
      <c r="A325" s="25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2.75">
      <c r="A326" s="25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2.75">
      <c r="A327" s="25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2.75">
      <c r="A328" s="25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2.75">
      <c r="A329" s="25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2.75">
      <c r="A330" s="25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2.75">
      <c r="A331" s="25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2.75">
      <c r="A332" s="25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2.75">
      <c r="A333" s="25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2.75">
      <c r="A334" s="25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2.75">
      <c r="A335" s="25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2.75">
      <c r="A336" s="25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2.75">
      <c r="A337" s="25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2.75">
      <c r="A338" s="25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2.75">
      <c r="A339" s="25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2.75">
      <c r="A340" s="25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2.75">
      <c r="A341" s="25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2.75">
      <c r="A342" s="25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2.75">
      <c r="A343" s="25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2.75">
      <c r="A344" s="25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2.75">
      <c r="A345" s="25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2.75">
      <c r="A346" s="25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2.75">
      <c r="A347" s="25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2.75">
      <c r="A348" s="25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2.75">
      <c r="A349" s="25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2.75">
      <c r="A350" s="25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2.75">
      <c r="A351" s="25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2.75">
      <c r="A352" s="25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2.75">
      <c r="A353" s="25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2.75">
      <c r="A354" s="25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2.75">
      <c r="A355" s="25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2.75">
      <c r="A356" s="25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2.75">
      <c r="A357" s="25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2.75">
      <c r="A358" s="25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2.75">
      <c r="A359" s="25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2.75">
      <c r="A360" s="25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2.75">
      <c r="A361" s="25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2.75">
      <c r="A362" s="25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2.75">
      <c r="A363" s="25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2.75">
      <c r="A364" s="25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2.75">
      <c r="A365" s="25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2.75">
      <c r="A366" s="25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2.75">
      <c r="A367" s="25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2.75">
      <c r="A368" s="25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2.75">
      <c r="A369" s="25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2.75">
      <c r="A370" s="25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2.75">
      <c r="A371" s="25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2.75">
      <c r="A372" s="25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2.75">
      <c r="A373" s="25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2.75">
      <c r="A374" s="25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2.75">
      <c r="A375" s="25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2.75">
      <c r="A376" s="25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2.75">
      <c r="A377" s="25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2.75">
      <c r="A378" s="25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2.75">
      <c r="A379" s="25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2.75">
      <c r="A380" s="25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2.75">
      <c r="A381" s="25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2.75">
      <c r="A382" s="25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2.75">
      <c r="A383" s="25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2.75">
      <c r="A384" s="25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2.75">
      <c r="A385" s="25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2.75">
      <c r="A386" s="25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2.75">
      <c r="A387" s="25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2.75">
      <c r="A388" s="25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2.75">
      <c r="A389" s="25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2.75">
      <c r="A390" s="25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2.75">
      <c r="A391" s="25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2.75">
      <c r="A392" s="25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2.75">
      <c r="A393" s="25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2.75">
      <c r="A394" s="25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2.75">
      <c r="A395" s="25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2.75">
      <c r="A396" s="25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2.75">
      <c r="A397" s="25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2.75">
      <c r="A398" s="25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2.75">
      <c r="A399" s="25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2.75">
      <c r="A400" s="25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2.75">
      <c r="A401" s="25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2.75">
      <c r="A402" s="25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2.75">
      <c r="A403" s="25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2.75">
      <c r="A404" s="25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2.75">
      <c r="A405" s="25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2.75">
      <c r="A406" s="25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2.75">
      <c r="A407" s="25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2.75">
      <c r="A408" s="25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2.75">
      <c r="A409" s="25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2.75">
      <c r="A410" s="25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2.75">
      <c r="A411" s="25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2.75">
      <c r="A412" s="25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2.75">
      <c r="A413" s="25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2.75">
      <c r="A414" s="25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2.75">
      <c r="A415" s="25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2.75">
      <c r="A416" s="25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2.75">
      <c r="A417" s="25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2.75">
      <c r="A418" s="25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2.75">
      <c r="A419" s="25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2.75">
      <c r="A420" s="25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2.75">
      <c r="A421" s="25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2.75">
      <c r="A422" s="25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2.75">
      <c r="A423" s="25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2.75">
      <c r="A424" s="25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2.75">
      <c r="A425" s="25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2.75">
      <c r="A426" s="25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2.75">
      <c r="A427" s="25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2.75">
      <c r="A428" s="25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2.75">
      <c r="A429" s="25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2.75">
      <c r="A430" s="25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2.75">
      <c r="A431" s="25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2.75">
      <c r="A432" s="25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2.75">
      <c r="A433" s="25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2.75">
      <c r="A434" s="25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2.75">
      <c r="A435" s="25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2.75">
      <c r="A436" s="25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2.75">
      <c r="A437" s="25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2.75">
      <c r="A438" s="25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2.75">
      <c r="A439" s="25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2.75">
      <c r="A440" s="25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2.75">
      <c r="A441" s="25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2.75">
      <c r="A442" s="25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2.75">
      <c r="A443" s="25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2.75">
      <c r="A444" s="25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2.75">
      <c r="A445" s="25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2.75">
      <c r="A446" s="25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2.75">
      <c r="A447" s="25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2.75">
      <c r="A448" s="25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2.75">
      <c r="A449" s="25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2.75">
      <c r="A450" s="25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2.75">
      <c r="A451" s="25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2.75">
      <c r="A452" s="25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2.75">
      <c r="A453" s="25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2.75">
      <c r="A454" s="25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2.75">
      <c r="A455" s="25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2.75">
      <c r="A456" s="25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2.75">
      <c r="A457" s="25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2.75">
      <c r="A458" s="25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2.75">
      <c r="A459" s="25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2.75">
      <c r="A460" s="25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2.75">
      <c r="A461" s="25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2.75">
      <c r="A462" s="25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2.75">
      <c r="A463" s="25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2.75">
      <c r="A464" s="25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2.75">
      <c r="A465" s="25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2.75">
      <c r="A466" s="25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2.75">
      <c r="A467" s="25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2.75">
      <c r="A468" s="25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2.75">
      <c r="A469" s="25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2.75">
      <c r="A470" s="25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2.75">
      <c r="A471" s="25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2.75">
      <c r="A472" s="25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2.75">
      <c r="A473" s="25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2.75">
      <c r="A474" s="25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2.75">
      <c r="A475" s="25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2.75">
      <c r="A476" s="25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2.75">
      <c r="A477" s="25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2.75">
      <c r="A478" s="25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2.75">
      <c r="A479" s="25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2.75">
      <c r="A480" s="25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2.75">
      <c r="A481" s="25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2.75">
      <c r="A482" s="25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2.75">
      <c r="A483" s="25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2.75">
      <c r="A484" s="25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2.75">
      <c r="A485" s="25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2.75">
      <c r="A486" s="25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2.75">
      <c r="A487" s="25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2.75">
      <c r="A488" s="25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2.75">
      <c r="A489" s="25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2.75">
      <c r="A490" s="25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2.75">
      <c r="A491" s="25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2.75">
      <c r="A492" s="25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2.75">
      <c r="A493" s="25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2.75">
      <c r="A494" s="25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2.75">
      <c r="A495" s="25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2.75">
      <c r="A496" s="25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2.75">
      <c r="A497" s="25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2.75">
      <c r="A498" s="25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2.75">
      <c r="A499" s="25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2.75">
      <c r="A500" s="25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2.75">
      <c r="A501" s="25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2.75">
      <c r="A502" s="25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2.75">
      <c r="A503" s="25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2.75">
      <c r="A504" s="25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2.75">
      <c r="A505" s="25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2.75">
      <c r="A506" s="25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2.75">
      <c r="A507" s="25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2.75">
      <c r="A508" s="25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2.75">
      <c r="A509" s="25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2.75">
      <c r="A510" s="25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2.75">
      <c r="A511" s="25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2.75">
      <c r="A512" s="25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2.75">
      <c r="A513" s="25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2.75">
      <c r="A514" s="25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2.75">
      <c r="A515" s="25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2.75">
      <c r="A516" s="25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2.75">
      <c r="A517" s="25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2.75">
      <c r="A518" s="25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2.75">
      <c r="A519" s="25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2.75">
      <c r="A520" s="25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2.75">
      <c r="A521" s="25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2.75">
      <c r="A522" s="25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2.75">
      <c r="A523" s="25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2.75">
      <c r="A524" s="25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2.75">
      <c r="A525" s="25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2.75">
      <c r="A526" s="25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2.75">
      <c r="A527" s="25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2.75">
      <c r="A528" s="25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2.75">
      <c r="A529" s="25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2.75">
      <c r="A530" s="25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2.75">
      <c r="A531" s="25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2.75">
      <c r="A532" s="25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2.75">
      <c r="A533" s="25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2.75">
      <c r="A534" s="25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2.75">
      <c r="A535" s="25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2.75">
      <c r="A536" s="25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2.75">
      <c r="A537" s="25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2.75">
      <c r="A538" s="25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2.75">
      <c r="A539" s="25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2.75">
      <c r="A540" s="25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2.75">
      <c r="A541" s="25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2.75">
      <c r="A542" s="25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2.75">
      <c r="A543" s="25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2.75">
      <c r="A544" s="25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2.75">
      <c r="A545" s="25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2.75">
      <c r="A546" s="25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2.75">
      <c r="A547" s="25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2.75">
      <c r="A548" s="25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2.75">
      <c r="A549" s="25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2.75">
      <c r="A550" s="25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2.75">
      <c r="A551" s="25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2.75">
      <c r="A552" s="25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2.75">
      <c r="A553" s="25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2.75">
      <c r="A554" s="25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2.75">
      <c r="A555" s="25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2.75">
      <c r="A556" s="25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2.75">
      <c r="A557" s="25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2.75">
      <c r="A558" s="25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2.75">
      <c r="A559" s="25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2.75">
      <c r="A560" s="25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2.75">
      <c r="A561" s="25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2.75">
      <c r="A562" s="25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2.75">
      <c r="A563" s="25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2.75">
      <c r="A564" s="25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2.75">
      <c r="A565" s="25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2.75">
      <c r="A566" s="25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2.75">
      <c r="A567" s="25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2.75">
      <c r="A568" s="25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2.75">
      <c r="A569" s="25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2.75">
      <c r="A570" s="25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2.75">
      <c r="A571" s="25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2.75">
      <c r="A572" s="25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2.75">
      <c r="A573" s="25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2.75">
      <c r="A574" s="25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2.75">
      <c r="A575" s="25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2.75">
      <c r="A576" s="25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2.75">
      <c r="A577" s="25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2.75">
      <c r="A578" s="25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2.75">
      <c r="A579" s="25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2.75">
      <c r="A580" s="25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2.75">
      <c r="A581" s="25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2.75">
      <c r="A582" s="25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2.75">
      <c r="A583" s="25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2.75">
      <c r="A584" s="25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2.75">
      <c r="A585" s="25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2.75">
      <c r="A586" s="25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2.75">
      <c r="A587" s="25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2.75">
      <c r="A588" s="25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2.75">
      <c r="A589" s="25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2.75">
      <c r="A590" s="25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2.75">
      <c r="A591" s="25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2.75">
      <c r="A592" s="25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2.75">
      <c r="A593" s="25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2.75">
      <c r="A594" s="25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2.75">
      <c r="A595" s="25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2.75">
      <c r="A596" s="25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2.75">
      <c r="A597" s="25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2.75">
      <c r="A598" s="25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2.75">
      <c r="A599" s="25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2.75">
      <c r="A600" s="25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2.75">
      <c r="A601" s="25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2.75">
      <c r="A602" s="25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2.75">
      <c r="A603" s="25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2.75">
      <c r="A604" s="25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2.75">
      <c r="A605" s="25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2.75">
      <c r="A606" s="25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2.75">
      <c r="A607" s="25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2.75">
      <c r="A608" s="25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2.75">
      <c r="A609" s="25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2.75">
      <c r="A610" s="25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2.75">
      <c r="A611" s="25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2.75">
      <c r="A612" s="25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2.75">
      <c r="A613" s="25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2.75">
      <c r="A614" s="25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2.75">
      <c r="A615" s="25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2.75">
      <c r="A616" s="25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2.75">
      <c r="A617" s="25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2.75">
      <c r="A618" s="25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2.75">
      <c r="A619" s="25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2.75">
      <c r="A620" s="25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2.75">
      <c r="A621" s="25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2.75">
      <c r="A622" s="25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2.75">
      <c r="A623" s="25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2.75">
      <c r="A624" s="25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2.75">
      <c r="A625" s="25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2.75">
      <c r="A626" s="25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2.75">
      <c r="A627" s="25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2.75">
      <c r="A628" s="25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2.75">
      <c r="A629" s="25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2.75">
      <c r="A630" s="25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2.75">
      <c r="A631" s="25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2.75">
      <c r="A632" s="25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2.75">
      <c r="A633" s="25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2.75">
      <c r="A634" s="25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2.75">
      <c r="A635" s="25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2.75">
      <c r="A636" s="25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2.75">
      <c r="A637" s="25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2.75">
      <c r="A638" s="25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2.75">
      <c r="A639" s="25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2.75">
      <c r="A640" s="25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2.75">
      <c r="A641" s="25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2.75">
      <c r="A642" s="25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2.75">
      <c r="A643" s="25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2.75">
      <c r="A644" s="25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2.75">
      <c r="A645" s="25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2.75">
      <c r="A646" s="25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2.75">
      <c r="A647" s="25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2.75">
      <c r="A648" s="25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2.75">
      <c r="A649" s="25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2.75">
      <c r="A650" s="25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2.75">
      <c r="A651" s="25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2.75">
      <c r="A652" s="25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2.75">
      <c r="A653" s="25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2.75">
      <c r="A654" s="25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2.75">
      <c r="A655" s="25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2.75">
      <c r="A656" s="25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2.75">
      <c r="A657" s="25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2.75">
      <c r="A658" s="25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2.75">
      <c r="A659" s="25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2.75">
      <c r="A660" s="25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2.75">
      <c r="A661" s="25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2.75">
      <c r="A662" s="25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2.75">
      <c r="A663" s="25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2.75">
      <c r="A664" s="25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2.75">
      <c r="A665" s="25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2.75">
      <c r="A666" s="25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2.75">
      <c r="A667" s="25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2.75">
      <c r="A668" s="25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2.75">
      <c r="A669" s="25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2.75">
      <c r="A670" s="25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2.75">
      <c r="A671" s="25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2.75">
      <c r="A672" s="25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2.75">
      <c r="A673" s="25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2.75">
      <c r="A674" s="25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2.75">
      <c r="A675" s="25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2.75">
      <c r="A676" s="25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2.75">
      <c r="A677" s="25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2.75">
      <c r="A678" s="25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2.75">
      <c r="A679" s="25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2.75">
      <c r="A680" s="25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2.75">
      <c r="A681" s="25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2.75">
      <c r="A682" s="25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2.75">
      <c r="A683" s="25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2.75">
      <c r="A684" s="25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2.75">
      <c r="A685" s="25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2.75">
      <c r="A686" s="25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2.75">
      <c r="A687" s="25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2.75">
      <c r="A688" s="25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2.75">
      <c r="A689" s="25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2.75">
      <c r="A690" s="25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2.75">
      <c r="A691" s="25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2.75">
      <c r="A692" s="25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2.75">
      <c r="A693" s="25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2.75">
      <c r="A694" s="25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2.75">
      <c r="A695" s="25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2.75">
      <c r="A696" s="25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2.75">
      <c r="A697" s="25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2.75">
      <c r="A698" s="25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2.75">
      <c r="A699" s="25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2.75">
      <c r="A700" s="25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2.75">
      <c r="A701" s="25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2.75">
      <c r="A702" s="25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2.75">
      <c r="A703" s="25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2.75">
      <c r="A704" s="25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2.75">
      <c r="A705" s="25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2.75">
      <c r="A706" s="25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2.75">
      <c r="A707" s="25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2.75">
      <c r="A708" s="25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2.75">
      <c r="A709" s="25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2.75">
      <c r="A710" s="25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2.75">
      <c r="A711" s="25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2.75">
      <c r="A712" s="25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2.75">
      <c r="A713" s="25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2.75">
      <c r="A714" s="25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2.75">
      <c r="A715" s="25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2.75">
      <c r="A716" s="25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2.75">
      <c r="A717" s="25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2.75">
      <c r="A718" s="25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2.75">
      <c r="A719" s="25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2.75">
      <c r="A720" s="25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2.75">
      <c r="A721" s="25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2.75">
      <c r="A722" s="25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2.75">
      <c r="A723" s="25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2.75">
      <c r="A724" s="25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2.75">
      <c r="A725" s="25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2.75">
      <c r="A726" s="25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2.75">
      <c r="A727" s="25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2.75">
      <c r="A728" s="25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2.75">
      <c r="A729" s="25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2.75">
      <c r="A730" s="25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2.75">
      <c r="A731" s="25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2.75">
      <c r="A732" s="25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2.75">
      <c r="A733" s="25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2.75">
      <c r="A734" s="25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2.75">
      <c r="A735" s="25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2.75">
      <c r="A736" s="25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2.75">
      <c r="A737" s="25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2.75">
      <c r="A738" s="25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2.75">
      <c r="A739" s="25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2.75">
      <c r="A740" s="25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2.75">
      <c r="A741" s="25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2.75">
      <c r="A742" s="25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2.75">
      <c r="A743" s="25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2.75">
      <c r="A744" s="25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2.75">
      <c r="A745" s="25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2.75">
      <c r="A746" s="25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2.75">
      <c r="A747" s="25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2.75">
      <c r="A748" s="25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2.75">
      <c r="A749" s="25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2.75">
      <c r="A750" s="25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2.75">
      <c r="A751" s="25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2.75">
      <c r="A752" s="25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2.75">
      <c r="A753" s="25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2.75">
      <c r="A754" s="25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2.75">
      <c r="A755" s="25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2.75">
      <c r="A756" s="25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2.75">
      <c r="A757" s="25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2.75">
      <c r="A758" s="25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2.75">
      <c r="A759" s="25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2.75">
      <c r="A760" s="25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2.75">
      <c r="A761" s="25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2.75">
      <c r="A762" s="25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2.75">
      <c r="A763" s="25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2.75">
      <c r="A764" s="25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2.75">
      <c r="A765" s="25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2.75">
      <c r="A766" s="25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2.75">
      <c r="A767" s="25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2.75">
      <c r="A768" s="25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2.75">
      <c r="A769" s="25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2.75">
      <c r="A770" s="25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2.75">
      <c r="A771" s="25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2.75">
      <c r="A772" s="25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2.75">
      <c r="A773" s="25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2.75">
      <c r="A774" s="25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2.75">
      <c r="A775" s="25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2.75">
      <c r="A776" s="25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2.75">
      <c r="A777" s="25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2.75">
      <c r="A778" s="25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2.75">
      <c r="A779" s="25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2.75">
      <c r="A780" s="25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2.75">
      <c r="A781" s="25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2.75">
      <c r="A782" s="25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2.75">
      <c r="A783" s="25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2.75">
      <c r="A784" s="25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2.75">
      <c r="A785" s="25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2.75">
      <c r="A786" s="25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2.75">
      <c r="A787" s="25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2.75">
      <c r="A788" s="25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2.75">
      <c r="A789" s="25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2.75">
      <c r="A790" s="25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2.75">
      <c r="A791" s="25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2.75">
      <c r="A792" s="25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2.75">
      <c r="A793" s="25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2.75">
      <c r="A794" s="25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2.75">
      <c r="A795" s="25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2.75">
      <c r="A796" s="25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2.75">
      <c r="A797" s="25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2.75">
      <c r="A798" s="25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2.75">
      <c r="A799" s="25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2.75">
      <c r="A800" s="25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2.75">
      <c r="A801" s="25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2.75">
      <c r="A802" s="25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2.75">
      <c r="A803" s="25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2.75">
      <c r="A804" s="25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2.75">
      <c r="A805" s="25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2.75">
      <c r="A806" s="25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2.75">
      <c r="A807" s="25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2.75">
      <c r="A808" s="25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2.75">
      <c r="A809" s="25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2.75">
      <c r="A810" s="25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2.75">
      <c r="A811" s="25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2.75">
      <c r="A812" s="25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2.75">
      <c r="A813" s="25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2.75">
      <c r="A814" s="25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2.75">
      <c r="A815" s="25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2.75">
      <c r="A816" s="25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2.75">
      <c r="A817" s="25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2.75">
      <c r="A818" s="25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2.75">
      <c r="A819" s="25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2.75">
      <c r="A820" s="25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2.75">
      <c r="A821" s="25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2.75">
      <c r="A822" s="25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2.75">
      <c r="A823" s="25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2.75">
      <c r="A824" s="25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2.75">
      <c r="A825" s="25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2.75">
      <c r="A826" s="25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2.75">
      <c r="A827" s="25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2.75">
      <c r="A828" s="25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2.75">
      <c r="A829" s="25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2.75">
      <c r="A830" s="25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2.75">
      <c r="A831" s="25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2.75">
      <c r="A832" s="25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2.75">
      <c r="A833" s="25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2.75">
      <c r="A834" s="25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2.75">
      <c r="A835" s="25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2.75">
      <c r="A836" s="25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2.75">
      <c r="A837" s="25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2.75">
      <c r="A838" s="25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2.75">
      <c r="A839" s="25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2.75">
      <c r="A840" s="25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2.75">
      <c r="A841" s="25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2.75">
      <c r="A842" s="25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2.75">
      <c r="A843" s="25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2.75">
      <c r="A844" s="25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2.75">
      <c r="A845" s="25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2.75">
      <c r="A846" s="25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2.75">
      <c r="A847" s="25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2.75">
      <c r="A848" s="25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2.75">
      <c r="A849" s="25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2.75">
      <c r="A850" s="25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2.75">
      <c r="A851" s="25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2.75">
      <c r="A852" s="25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2.75">
      <c r="A853" s="25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2.75">
      <c r="A854" s="25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2.75">
      <c r="A855" s="25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2.75">
      <c r="A856" s="25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2.75">
      <c r="A857" s="25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2.75">
      <c r="A858" s="25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2.75">
      <c r="A859" s="25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2.75">
      <c r="A860" s="25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2.75">
      <c r="A861" s="25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2.75">
      <c r="A862" s="25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2.75">
      <c r="A863" s="25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2.75">
      <c r="A864" s="25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2.75">
      <c r="A865" s="25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2.75">
      <c r="A866" s="25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2.75">
      <c r="A867" s="25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2.75">
      <c r="A868" s="25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2.75">
      <c r="A869" s="25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2.75">
      <c r="A870" s="25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2.75">
      <c r="A871" s="25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2.75">
      <c r="A872" s="25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2.75">
      <c r="A873" s="25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2.75">
      <c r="A874" s="25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2.75">
      <c r="A875" s="25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2.75">
      <c r="A876" s="25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2.75">
      <c r="A877" s="25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2.75">
      <c r="A878" s="25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2.75">
      <c r="A879" s="25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2.75">
      <c r="A880" s="25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2.75">
      <c r="A881" s="25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2.75">
      <c r="A882" s="25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2.75">
      <c r="A883" s="25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2.75">
      <c r="A884" s="25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2.75">
      <c r="A885" s="25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2.75">
      <c r="A886" s="25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2.75">
      <c r="A887" s="25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2.75">
      <c r="A888" s="25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2.75">
      <c r="A889" s="25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2.75">
      <c r="A890" s="25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2.75">
      <c r="A891" s="25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2.75">
      <c r="A892" s="25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2.75">
      <c r="A893" s="25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2.75">
      <c r="A894" s="25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2.75">
      <c r="A895" s="25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2.75">
      <c r="A896" s="25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2.75">
      <c r="A897" s="25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2.75">
      <c r="A898" s="25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2.75">
      <c r="A899" s="25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2.75">
      <c r="A900" s="25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2.75">
      <c r="A901" s="25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2.75">
      <c r="A902" s="25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2.75">
      <c r="A903" s="25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2.75">
      <c r="A904" s="25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2.75">
      <c r="A905" s="25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2.75">
      <c r="A906" s="25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2.75">
      <c r="A907" s="25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12.75">
      <c r="A908" s="25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12.75">
      <c r="A909" s="25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12.75">
      <c r="A910" s="25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12.75">
      <c r="A911" s="25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12.75">
      <c r="A912" s="25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12.75">
      <c r="A913" s="25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12.75">
      <c r="A914" s="25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12.75">
      <c r="A915" s="25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12.75">
      <c r="A916" s="25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12.75">
      <c r="A917" s="25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12.75">
      <c r="A918" s="25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12.75">
      <c r="A919" s="25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12.75">
      <c r="A920" s="25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12.75">
      <c r="A921" s="25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12.75">
      <c r="A922" s="25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12.75">
      <c r="A923" s="25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12.75">
      <c r="A924" s="25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12.75">
      <c r="A925" s="25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12.75">
      <c r="A926" s="25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12.75">
      <c r="A927" s="25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12.75">
      <c r="A928" s="25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12.75">
      <c r="A929" s="25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12.75">
      <c r="A930" s="25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12.75">
      <c r="A931" s="25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12.75">
      <c r="A932" s="25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12.75">
      <c r="A933" s="25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12.75">
      <c r="A934" s="25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12.75">
      <c r="A935" s="25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12.75">
      <c r="A936" s="25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12.75">
      <c r="A937" s="25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12.75">
      <c r="A938" s="25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12.75">
      <c r="A939" s="25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12.75">
      <c r="A940" s="25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12.75">
      <c r="A941" s="25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12.75">
      <c r="A942" s="25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12.75">
      <c r="A943" s="25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12.75">
      <c r="A944" s="25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12.75">
      <c r="A945" s="25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12.75">
      <c r="A946" s="25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12.75">
      <c r="A947" s="25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12.75">
      <c r="A948" s="25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12.75">
      <c r="A949" s="25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12.75">
      <c r="A950" s="25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12.75">
      <c r="A951" s="25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12.75">
      <c r="A952" s="25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12.75">
      <c r="A953" s="25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12.75">
      <c r="A954" s="25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12.75">
      <c r="A955" s="25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12.75">
      <c r="A956" s="25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12.75">
      <c r="A957" s="25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12.75">
      <c r="A958" s="25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12.75">
      <c r="A959" s="25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12.75">
      <c r="A960" s="25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12.75">
      <c r="A961" s="25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12.75">
      <c r="A962" s="25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12.75">
      <c r="A963" s="25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12.75">
      <c r="A964" s="25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12.75">
      <c r="A965" s="25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12.75">
      <c r="A966" s="25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12.75">
      <c r="A967" s="25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12.75">
      <c r="A968" s="25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12.75">
      <c r="A969" s="25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12.75">
      <c r="A970" s="25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12.75">
      <c r="A971" s="25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12.75">
      <c r="A972" s="25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12.75">
      <c r="A973" s="25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12.75">
      <c r="A974" s="25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12.75">
      <c r="A975" s="25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12.75">
      <c r="A976" s="25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12.75">
      <c r="A977" s="25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12.75">
      <c r="A978" s="25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12.75">
      <c r="A979" s="25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12.75">
      <c r="A980" s="25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12.75">
      <c r="A981" s="25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12.75">
      <c r="A982" s="25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12.75">
      <c r="A983" s="25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12.75">
      <c r="A984" s="25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12.75">
      <c r="A985" s="25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12.75">
      <c r="A986" s="25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12.75">
      <c r="A987" s="25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12.75">
      <c r="A988" s="25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12.75">
      <c r="A989" s="25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12.75">
      <c r="A990" s="25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</sheetData>
  <mergeCells count="6">
    <mergeCell ref="A1:S1"/>
    <mergeCell ref="A2:S2"/>
    <mergeCell ref="A3:S3"/>
    <mergeCell ref="G4:Q4"/>
    <mergeCell ref="B42:F42"/>
    <mergeCell ref="A46:S46"/>
  </mergeCells>
  <printOptions horizontalCentered="1" gridLines="1"/>
  <pageMargins left="0" right="0" top="0.19685039370078741" bottom="0.19685039370078741" header="0" footer="0"/>
  <pageSetup paperSize="9" scale="7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APDISCOMS-Availabilities</vt:lpstr>
      <vt:lpstr>'APDISCOMS-Availabilities'!Print_Area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2022-07-01T06:04:33Z</cp:lastPrinted>
  <dcterms:modified xsi:type="dcterms:W3CDTF">2022-07-28T06:29:38Z</dcterms:modified>
</cp:coreProperties>
</file>